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/>
  <bookViews>
    <workbookView xWindow="65416" yWindow="65416" windowWidth="20730" windowHeight="11160" activeTab="0"/>
  </bookViews>
  <sheets>
    <sheet name="1-10-00-01-01" sheetId="1" r:id="rId1"/>
    <sheet name="1-10-00-01-02" sheetId="2" r:id="rId2"/>
    <sheet name="1-10-00-01-03" sheetId="3" r:id="rId3"/>
    <sheet name="1-10-00-01-06" sheetId="6" r:id="rId4"/>
    <sheet name="1-10-00-01-07" sheetId="7" r:id="rId5"/>
    <sheet name="1-10-00-01-08" sheetId="8" r:id="rId6"/>
    <sheet name="1-10-00-01-09" sheetId="9" r:id="rId7"/>
    <sheet name="1-10-00-01-10" sheetId="23" r:id="rId8"/>
    <sheet name="1-10-00-01-12" sheetId="12" r:id="rId9"/>
    <sheet name="1-10-00-01-13" sheetId="13" r:id="rId10"/>
    <sheet name="1-10-00-01-14" sheetId="15" r:id="rId11"/>
    <sheet name="1-10-00-01-17" sheetId="24" r:id="rId12"/>
    <sheet name="1-10-00-01-18" sheetId="17" r:id="rId13"/>
    <sheet name="1-10-00-01-19" sheetId="19" r:id="rId14"/>
    <sheet name="1-10-00-01-20" sheetId="20" r:id="rId15"/>
    <sheet name="1-10-00-01-28" sheetId="18" r:id="rId16"/>
    <sheet name="1-10-00-01-29" sheetId="21" r:id="rId17"/>
    <sheet name="1-10-00-01-30" sheetId="22" r:id="rId18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<sst xmlns="http://schemas.openxmlformats.org/spreadsheetml/2006/main" count="2702" uniqueCount="891">
  <si>
    <t>Ministerio de Industria, Comercio y Mipymes</t>
  </si>
  <si>
    <t>Fecha</t>
  </si>
  <si>
    <t>Asiento</t>
  </si>
  <si>
    <t>Fuente</t>
  </si>
  <si>
    <t>Referencia</t>
  </si>
  <si>
    <t>Débito</t>
  </si>
  <si>
    <t>Crédito</t>
  </si>
  <si>
    <t>Saldo</t>
  </si>
  <si>
    <t>Balance Ant.</t>
  </si>
  <si>
    <t>Registros</t>
  </si>
  <si>
    <t>REVERSO DEL SOBREGIRO</t>
  </si>
  <si>
    <t>Pago</t>
  </si>
  <si>
    <t>LIB. 2504-1</t>
  </si>
  <si>
    <t>LIB. 2508-1</t>
  </si>
  <si>
    <t>LIB. 2524-1</t>
  </si>
  <si>
    <t>LIB. 2529-1</t>
  </si>
  <si>
    <t>LIB. 2530-1</t>
  </si>
  <si>
    <t>LIB. 2533-1</t>
  </si>
  <si>
    <t>LIB. 2540-1</t>
  </si>
  <si>
    <t>Libramiento</t>
  </si>
  <si>
    <t>CI-2023-0089 - LIB. 2402-1 ANULADO</t>
  </si>
  <si>
    <t>LIB. 2542-1</t>
  </si>
  <si>
    <t>LIB. 2547-1</t>
  </si>
  <si>
    <t>LIB. 2549-1</t>
  </si>
  <si>
    <t>CI-2023-0090  -  LIB. 2305-1 ANULADO</t>
  </si>
  <si>
    <t>LIB. 2557-1</t>
  </si>
  <si>
    <t>LIB. 2588-1</t>
  </si>
  <si>
    <t>Depósito</t>
  </si>
  <si>
    <t xml:space="preserve"> DOC. 48694</t>
  </si>
  <si>
    <t>LIB. 2593-1</t>
  </si>
  <si>
    <t>LIB. 2594-1</t>
  </si>
  <si>
    <t>LIB. 2599-1</t>
  </si>
  <si>
    <t>LIB. 2600-1</t>
  </si>
  <si>
    <t>LIB. 2603-1</t>
  </si>
  <si>
    <t>LIB. 2607-1</t>
  </si>
  <si>
    <t>LIB. 2617-1</t>
  </si>
  <si>
    <t>LIB. 2625-1</t>
  </si>
  <si>
    <t>LIB. 2631-1</t>
  </si>
  <si>
    <t xml:space="preserve">CI-2023-0091  -   LIB. 2443-1  ANULADO  </t>
  </si>
  <si>
    <t>LIB. 2633-1</t>
  </si>
  <si>
    <t>LIB. 2638-1</t>
  </si>
  <si>
    <t>LIB. 2640-1</t>
  </si>
  <si>
    <t>LIB. 2642-1</t>
  </si>
  <si>
    <t>LIB. 2646-1</t>
  </si>
  <si>
    <t>LIB. 2655-1</t>
  </si>
  <si>
    <t>LIB. 2657-1</t>
  </si>
  <si>
    <t>LIB. 2660-1</t>
  </si>
  <si>
    <t>LIB. 2666-1</t>
  </si>
  <si>
    <t>DOCS. 48723 Y 48728</t>
  </si>
  <si>
    <t>LIB. 2684-1</t>
  </si>
  <si>
    <t xml:space="preserve">CI-2023-0092  -  LIB. 2480-1 ANULADO </t>
  </si>
  <si>
    <t>LIB. 2690-1</t>
  </si>
  <si>
    <t>LIB. 2708-1</t>
  </si>
  <si>
    <t>LIB. 2704-1</t>
  </si>
  <si>
    <t>LIB. 2718-1</t>
  </si>
  <si>
    <t>LIB. 2721-1</t>
  </si>
  <si>
    <t>LIB. 2730-1</t>
  </si>
  <si>
    <t>LIB. 2732-1</t>
  </si>
  <si>
    <t>LIB. 2737-1</t>
  </si>
  <si>
    <t>LIB. 2739-1</t>
  </si>
  <si>
    <t>LIB. 2747-1</t>
  </si>
  <si>
    <t>LIB. 2751-1</t>
  </si>
  <si>
    <t>LIB. 2756-1</t>
  </si>
  <si>
    <t>DOCS. 48749 Y 48750</t>
  </si>
  <si>
    <t>LIB. 2802-1</t>
  </si>
  <si>
    <t>LIB. 2804-1</t>
  </si>
  <si>
    <t>LIB. 2818-1</t>
  </si>
  <si>
    <t>LIB. 2821-1</t>
  </si>
  <si>
    <t>LIB. 2822-1</t>
  </si>
  <si>
    <t>LIB. 2843-1</t>
  </si>
  <si>
    <t>LIB. 2852-1</t>
  </si>
  <si>
    <t>LIB. 2861-1</t>
  </si>
  <si>
    <t>LIB. 2866-1</t>
  </si>
  <si>
    <t>DOCS. 48775 Y 48788</t>
  </si>
  <si>
    <t>LIB. 2869-1</t>
  </si>
  <si>
    <t>LIB. 2897-1</t>
  </si>
  <si>
    <t>LIB. 2904-1</t>
  </si>
  <si>
    <t>LIB. 2908-1</t>
  </si>
  <si>
    <t>LIB. 2911-1</t>
  </si>
  <si>
    <t>LIB. 2919-1</t>
  </si>
  <si>
    <t>LIB. 2921-1</t>
  </si>
  <si>
    <t>LIB. 2923-1</t>
  </si>
  <si>
    <t>LIB. 2925-1</t>
  </si>
  <si>
    <t>LIB. 2927-1</t>
  </si>
  <si>
    <t>LIB. 2936-1</t>
  </si>
  <si>
    <t>LIB. 2938-1</t>
  </si>
  <si>
    <t>DOCS. 48810 Y 48812</t>
  </si>
  <si>
    <t>LIB. 2941-1</t>
  </si>
  <si>
    <t>LIB. 2942-1</t>
  </si>
  <si>
    <t>LIB. 2944-1</t>
  </si>
  <si>
    <t>LIB. 2959-1</t>
  </si>
  <si>
    <t>LIB. 2961-1</t>
  </si>
  <si>
    <t>LIB. 2983-1</t>
  </si>
  <si>
    <t>LIB. 2993-1</t>
  </si>
  <si>
    <t>LIB. 2995-1</t>
  </si>
  <si>
    <t>LIB. 2997-1</t>
  </si>
  <si>
    <t>DOCS. 48827 Y 48833</t>
  </si>
  <si>
    <t xml:space="preserve">CI-2023-0093  -  LIB. 1984-1 ANULADO </t>
  </si>
  <si>
    <t>LIB. 3010-1</t>
  </si>
  <si>
    <t>LIB. 3015-1</t>
  </si>
  <si>
    <t>LIB. 3022-1</t>
  </si>
  <si>
    <t>LIB. 3032-1</t>
  </si>
  <si>
    <t>LIB.3043-1</t>
  </si>
  <si>
    <t>LIB. 3049-1</t>
  </si>
  <si>
    <t>LIB. 3054-1</t>
  </si>
  <si>
    <t>LIB. 3056-1</t>
  </si>
  <si>
    <t>LIB. 3064-1</t>
  </si>
  <si>
    <t>LIB. 3068-1</t>
  </si>
  <si>
    <t>LIB. 3090-1</t>
  </si>
  <si>
    <t>LIB. 3101-1</t>
  </si>
  <si>
    <t>DOC. 48854</t>
  </si>
  <si>
    <t>LIB. 3138-1</t>
  </si>
  <si>
    <t>LIB. 3142-1</t>
  </si>
  <si>
    <t>LIB. 3144-1</t>
  </si>
  <si>
    <t>LIB. 3150-1</t>
  </si>
  <si>
    <t>LIB. 3153-1</t>
  </si>
  <si>
    <t>LIB. 3154-1</t>
  </si>
  <si>
    <t>LIB. 3163-1</t>
  </si>
  <si>
    <t>LIB. 3171-1</t>
  </si>
  <si>
    <t>LIB. 3173-1</t>
  </si>
  <si>
    <t>LIB. 3178-1</t>
  </si>
  <si>
    <t>DOCS. 48869 Y 48877</t>
  </si>
  <si>
    <t>DOC. 4885</t>
  </si>
  <si>
    <t>LIB. 3214-1</t>
  </si>
  <si>
    <t>LIB. 3216-1</t>
  </si>
  <si>
    <t>LIB. 3218-1</t>
  </si>
  <si>
    <t>LIB. 3224-1</t>
  </si>
  <si>
    <t>LIB. 3226-1</t>
  </si>
  <si>
    <t>LIB. 3260-1</t>
  </si>
  <si>
    <t>DOCS. 48918 Y 48923</t>
  </si>
  <si>
    <t>LIB. 3343-1</t>
  </si>
  <si>
    <t>LIB. 3293-1</t>
  </si>
  <si>
    <t>LIB. 3319-1</t>
  </si>
  <si>
    <t>LIB. 3323-1</t>
  </si>
  <si>
    <t>LIB. 3325-1</t>
  </si>
  <si>
    <t>LIB. 3327-1</t>
  </si>
  <si>
    <t>LIB. 3334-1</t>
  </si>
  <si>
    <t>LIB. 3335-1</t>
  </si>
  <si>
    <t>LIB. 3336-1</t>
  </si>
  <si>
    <t>LIB. 3347-1</t>
  </si>
  <si>
    <t>LIB. 3349-1</t>
  </si>
  <si>
    <t>LIB. 3299-1</t>
  </si>
  <si>
    <t>DOCS. 48949 Y 48954</t>
  </si>
  <si>
    <t>LIB. 3409-1</t>
  </si>
  <si>
    <t>LIB. 3413-1</t>
  </si>
  <si>
    <t>LIB. 3431-1</t>
  </si>
  <si>
    <t>LIB. 3416-1</t>
  </si>
  <si>
    <t>LIB. . 3446-1</t>
  </si>
  <si>
    <t>LIB. 3448-1</t>
  </si>
  <si>
    <t>LIB. 3456-1</t>
  </si>
  <si>
    <t>LIB. 3458-1</t>
  </si>
  <si>
    <t>LIB. 3469-1</t>
  </si>
  <si>
    <t>DOCS. 48978 Y 48991</t>
  </si>
  <si>
    <t>DOCS. 49010 Y 49027</t>
  </si>
  <si>
    <t>LIB. 3525-1</t>
  </si>
  <si>
    <t>LIB. 3544-1</t>
  </si>
  <si>
    <t>LIB. 3600-1</t>
  </si>
  <si>
    <t>DOCS. 49039 Y 49046</t>
  </si>
  <si>
    <t>LIB. 3656-1</t>
  </si>
  <si>
    <t>LIB. 3663-1</t>
  </si>
  <si>
    <t>LIB. 3705-1</t>
  </si>
  <si>
    <t>LIB. 3707-1</t>
  </si>
  <si>
    <t>LIB. 3709-1</t>
  </si>
  <si>
    <t>LIB. 3711-1</t>
  </si>
  <si>
    <t>LIB. 3714-1</t>
  </si>
  <si>
    <t>LIB. 3715-1</t>
  </si>
  <si>
    <t>DOCS. 49061 Y 49072</t>
  </si>
  <si>
    <t>LIB. 3755-1</t>
  </si>
  <si>
    <t>DOCS. 49087 Y 49094</t>
  </si>
  <si>
    <t>LIB. 3764-1</t>
  </si>
  <si>
    <t>LIB. 3766-1</t>
  </si>
  <si>
    <t>DOC. 49128</t>
  </si>
  <si>
    <t>LIB. 3783-1</t>
  </si>
  <si>
    <t>LIB. 3823-1</t>
  </si>
  <si>
    <t>LIB. 3829-1</t>
  </si>
  <si>
    <t>LIB. 3833-1</t>
  </si>
  <si>
    <t>LIB. 3841-1</t>
  </si>
  <si>
    <t>DOCS. 49149 Y 49158</t>
  </si>
  <si>
    <t>LIB. 3865-1</t>
  </si>
  <si>
    <t>LIB. 3897-1</t>
  </si>
  <si>
    <t>DOCS. 49171 Y 49181</t>
  </si>
  <si>
    <t>LIB. 3911-1</t>
  </si>
  <si>
    <t>LIB. 3913-1</t>
  </si>
  <si>
    <t>LIB. 3915-1</t>
  </si>
  <si>
    <t>LIB. 3917-1</t>
  </si>
  <si>
    <t>LIB. 3939-1</t>
  </si>
  <si>
    <t>LIB. 3951-1</t>
  </si>
  <si>
    <t>LIB. 3952-1</t>
  </si>
  <si>
    <t>LIB. 3954-1</t>
  </si>
  <si>
    <t>LIB. 3958-1</t>
  </si>
  <si>
    <t>LIB. 3969-1</t>
  </si>
  <si>
    <t>LIB. 3982-1</t>
  </si>
  <si>
    <t>MINISTERIO DE INDUSTRIA Y COMERCIO Y MIPYMES</t>
  </si>
  <si>
    <t>Conciliación Bancaria al  31 de Marzo del 2024</t>
  </si>
  <si>
    <t>(Cuenta No. 1-10-00-01-14)</t>
  </si>
  <si>
    <t xml:space="preserve">Capítulo:    0212 </t>
  </si>
  <si>
    <t>Nombre de Cta.:  Cuenta Fondo 0100</t>
  </si>
  <si>
    <t>Número Cta.:</t>
  </si>
  <si>
    <t>0100001034</t>
  </si>
  <si>
    <t>Banco:</t>
  </si>
  <si>
    <t>RESERVAS</t>
  </si>
  <si>
    <t xml:space="preserve">Esta incorporada en SIGEF:   Si __x____ </t>
  </si>
  <si>
    <t>No 0100001034</t>
  </si>
  <si>
    <t>LIBRO</t>
  </si>
  <si>
    <t>BALANCE EN LIBRO</t>
  </si>
  <si>
    <t>MAS:</t>
  </si>
  <si>
    <t>Depositos del mes</t>
  </si>
  <si>
    <t>Lib. 2402-1  d/f  28/02/2024 anulado</t>
  </si>
  <si>
    <t>Lib. 2305-1  d/f  26/02/2024 anulado</t>
  </si>
  <si>
    <t>Lib. 2443-1  d/f  29/02/2024 anulado</t>
  </si>
  <si>
    <t>Lib. 2480-1  d/f  29/02/2024 anulado</t>
  </si>
  <si>
    <t>Lib. 1984-1  d/f  21/02/2024 anulado</t>
  </si>
  <si>
    <t>TOTAL DISPONIBLE</t>
  </si>
  <si>
    <t>MENOS:</t>
  </si>
  <si>
    <t xml:space="preserve">Libramientos emitidos  </t>
  </si>
  <si>
    <t>Notas de Débito</t>
  </si>
  <si>
    <t xml:space="preserve">TOTAL CONCILIADO </t>
  </si>
  <si>
    <t>BANCO</t>
  </si>
  <si>
    <t>BALANCE EN BANCO</t>
  </si>
  <si>
    <t>Depósitos en tránsito</t>
  </si>
  <si>
    <t xml:space="preserve">Libramientos en tránsito </t>
  </si>
  <si>
    <t>Lic. Elizabeth Lizardo J.</t>
  </si>
  <si>
    <t>Licda. Mirky Cuello</t>
  </si>
  <si>
    <t xml:space="preserve">                                  Yasirys Germán</t>
  </si>
  <si>
    <t xml:space="preserve">    Preparado por</t>
  </si>
  <si>
    <t xml:space="preserve">         Revisado por</t>
  </si>
  <si>
    <t>Autorizado por</t>
  </si>
  <si>
    <t>Contadora</t>
  </si>
  <si>
    <t xml:space="preserve">    Enc. Contabilidad</t>
  </si>
  <si>
    <t xml:space="preserve">                                Directora Financiera</t>
  </si>
  <si>
    <t xml:space="preserve">    Puesto que ocupa</t>
  </si>
  <si>
    <t xml:space="preserve">      Puesto que ocupa</t>
  </si>
  <si>
    <t>Puesto que ocupa</t>
  </si>
  <si>
    <t>Yasirys Germán</t>
  </si>
  <si>
    <t xml:space="preserve"> Directora Financiera</t>
  </si>
  <si>
    <r>
      <t xml:space="preserve">Libro Mayor Auxiliar de </t>
    </r>
    <r>
      <rPr>
        <sz val="10"/>
        <color indexed="8"/>
        <rFont val="Arial"/>
        <family val="2"/>
      </rPr>
      <t>CUENTA DOLARES MICM REPUBLICA DOMINICANA US - BR 0100001011 (1-10-00-01-13)</t>
    </r>
  </si>
  <si>
    <t>LIB. 1932-1</t>
  </si>
  <si>
    <t>LIB. 1991-1</t>
  </si>
  <si>
    <t>DOC. 48757</t>
  </si>
  <si>
    <t>LIB. 2825-1 DOLARES</t>
  </si>
  <si>
    <t>DOC. 48820</t>
  </si>
  <si>
    <t>DOC. 48811</t>
  </si>
  <si>
    <t>DOC. 48855  DOLARES</t>
  </si>
  <si>
    <t>LIB. 2948-1 DOLARES</t>
  </si>
  <si>
    <r>
      <t xml:space="preserve">Total Débitos: </t>
    </r>
    <r>
      <rPr>
        <b/>
        <sz val="10"/>
        <color indexed="8"/>
        <rFont val="Arial"/>
        <family val="2"/>
      </rPr>
      <t>2,211,012.78</t>
    </r>
  </si>
  <si>
    <r>
      <t xml:space="preserve">Total Créditos: </t>
    </r>
    <r>
      <rPr>
        <b/>
        <sz val="10"/>
        <color indexed="8"/>
        <rFont val="Arial"/>
        <family val="2"/>
      </rPr>
      <t>2,211,012.78</t>
    </r>
  </si>
  <si>
    <r>
      <t xml:space="preserve">Balance: </t>
    </r>
    <r>
      <rPr>
        <b/>
        <sz val="10"/>
        <color indexed="8"/>
        <rFont val="Arial"/>
        <family val="2"/>
      </rPr>
      <t>0.00</t>
    </r>
  </si>
  <si>
    <t>Conciliación Bancaria al  31   de Marzo del  2024</t>
  </si>
  <si>
    <t>Cuenta Contable No. 1-10-00-01-13</t>
  </si>
  <si>
    <t>Nombre de Cta.:  DISPONIBILIDA F 100   US$</t>
  </si>
  <si>
    <t>BR 0100001011</t>
  </si>
  <si>
    <t>No 100010102391041</t>
  </si>
  <si>
    <t>Asignacion Cuota de Pago Crédito</t>
  </si>
  <si>
    <t>Notas de Crédito</t>
  </si>
  <si>
    <t>Cheques emitidos</t>
  </si>
  <si>
    <t>Pago realizado mediante transf. a cuenta</t>
  </si>
  <si>
    <t>Comisiones Bancarias</t>
  </si>
  <si>
    <t xml:space="preserve">Libramiento en tránsito </t>
  </si>
  <si>
    <t xml:space="preserve">  Yasirys Germán</t>
  </si>
  <si>
    <t>Revisado por</t>
  </si>
  <si>
    <t xml:space="preserve"> </t>
  </si>
  <si>
    <t xml:space="preserve">    Directora Financiera</t>
  </si>
  <si>
    <r>
      <t xml:space="preserve">Libro Mayor Auxiliar de </t>
    </r>
    <r>
      <rPr>
        <sz val="10"/>
        <color indexed="8"/>
        <rFont val="Arial"/>
        <family val="2"/>
      </rPr>
      <t>Cta. Dólares  BR 2082001000 - (Disponibilidad) MINISTERIO DE INDUSTRIA Y COMERCIO  (1-10-00-01-19)</t>
    </r>
  </si>
  <si>
    <t>TRANSFERENCIA ENTRE CUENTAS</t>
  </si>
  <si>
    <t>DOC. 48727 Y 48820</t>
  </si>
  <si>
    <t>DOC. 325/326</t>
  </si>
  <si>
    <t>DOC. 49152</t>
  </si>
  <si>
    <r>
      <t xml:space="preserve">Total Débitos: </t>
    </r>
    <r>
      <rPr>
        <b/>
        <sz val="10"/>
        <color indexed="8"/>
        <rFont val="Arial"/>
        <family val="2"/>
      </rPr>
      <t>549,994.79</t>
    </r>
  </si>
  <si>
    <r>
      <t xml:space="preserve">Total Créditos: </t>
    </r>
    <r>
      <rPr>
        <b/>
        <sz val="10"/>
        <color indexed="8"/>
        <rFont val="Arial"/>
        <family val="2"/>
      </rPr>
      <t>549,994.79</t>
    </r>
  </si>
  <si>
    <r>
      <t xml:space="preserve">Balance: </t>
    </r>
    <r>
      <rPr>
        <b/>
        <sz val="10"/>
        <color indexed="8"/>
        <rFont val="Arial"/>
        <family val="2"/>
      </rPr>
      <t>0.00</t>
    </r>
  </si>
  <si>
    <t>Conciliación Bancaria al    31   de Marzo  del año 2024</t>
  </si>
  <si>
    <t>Cuenta Contable No. 1-10-00-01-19</t>
  </si>
  <si>
    <t>Nombre de Cta.:  Disponibilidad F-2082   US$</t>
  </si>
  <si>
    <t>2082001000</t>
  </si>
  <si>
    <t>Asignanción de cuota</t>
  </si>
  <si>
    <t>Transferencias entre Cuentas</t>
  </si>
  <si>
    <t xml:space="preserve">Cheques en tránsito </t>
  </si>
  <si>
    <t>Lic. Mirky Cuello</t>
  </si>
  <si>
    <r>
      <t xml:space="preserve">Libro Mayor Auxiliar de </t>
    </r>
    <r>
      <rPr>
        <sz val="10"/>
        <color indexed="8"/>
        <rFont val="Arial"/>
        <family val="2"/>
      </rPr>
      <t>Cta. Dólares - BR 2082001001 - (Pagadora) MINISTERIO DE INDUSTRIA Y COMERCIO (1-10-00-01-20)</t>
    </r>
  </si>
  <si>
    <t>LIB. 3287-1</t>
  </si>
  <si>
    <t>LIB. 3297-1</t>
  </si>
  <si>
    <r>
      <t xml:space="preserve">Total Débitos: </t>
    </r>
    <r>
      <rPr>
        <b/>
        <sz val="10"/>
        <color indexed="8"/>
        <rFont val="Arial"/>
        <family val="2"/>
      </rPr>
      <t>801,752.45</t>
    </r>
  </si>
  <si>
    <r>
      <t xml:space="preserve">Total Créditos: </t>
    </r>
    <r>
      <rPr>
        <b/>
        <sz val="10"/>
        <color indexed="8"/>
        <rFont val="Arial"/>
        <family val="2"/>
      </rPr>
      <t>801,752.45</t>
    </r>
  </si>
  <si>
    <t>Conciliación Bancaria al  31  de Marzo  del 2024</t>
  </si>
  <si>
    <t>Cuenta Contable No. 1-10-00-01-20</t>
  </si>
  <si>
    <t>Nombre de Cta.:  Cuenta Dólares US$ (Pagadora)</t>
  </si>
  <si>
    <t>Numero Cta.: 2082001001</t>
  </si>
  <si>
    <t>Asignación de cuotas</t>
  </si>
  <si>
    <t>Libramientos  emitidos</t>
  </si>
  <si>
    <t>Asignacion de cuota en tránsito</t>
  </si>
  <si>
    <t>Lic. Elizabeth Lizardo</t>
  </si>
  <si>
    <t xml:space="preserve">                                        Yasirys Germán</t>
  </si>
  <si>
    <t xml:space="preserve">                                         Directora Financiera</t>
  </si>
  <si>
    <r>
      <t xml:space="preserve">Libro Mayor Auxiliar de </t>
    </r>
    <r>
      <rPr>
        <sz val="10"/>
        <color indexed="8"/>
        <rFont val="Arial"/>
        <family val="2"/>
      </rPr>
      <t>Cuenta Euro BR-0100001006 MICM (1-10-00-01-12)</t>
    </r>
  </si>
  <si>
    <t>LIB. 2863-1  EUROS</t>
  </si>
  <si>
    <t>DOC. 48816</t>
  </si>
  <si>
    <r>
      <t xml:space="preserve">Total Débitos: </t>
    </r>
    <r>
      <rPr>
        <b/>
        <sz val="10"/>
        <color indexed="8"/>
        <rFont val="Arial"/>
        <family val="2"/>
      </rPr>
      <t>1,307,961.05</t>
    </r>
  </si>
  <si>
    <r>
      <t xml:space="preserve">Total Créditos: </t>
    </r>
    <r>
      <rPr>
        <b/>
        <sz val="10"/>
        <color indexed="8"/>
        <rFont val="Arial"/>
        <family val="2"/>
      </rPr>
      <t>1,307,961.05</t>
    </r>
  </si>
  <si>
    <t>Conciliación Bancaria al   31 de Marzo  del  2024</t>
  </si>
  <si>
    <t>Cuenta Contable No. 1-10-00-01-12</t>
  </si>
  <si>
    <t>Nombre de Cta.:  CuentaNo. BR0100001006  F 100  Euros$</t>
  </si>
  <si>
    <t>BR 0100001006</t>
  </si>
  <si>
    <t>No 200030100001418</t>
  </si>
  <si>
    <t>Pago realizado mediante Libramientos</t>
  </si>
  <si>
    <t>Libramiento en tránsito</t>
  </si>
  <si>
    <t xml:space="preserve"> Yasirys Germán</t>
  </si>
  <si>
    <r>
      <t xml:space="preserve">Libro Mayor Auxiliar de </t>
    </r>
    <r>
      <rPr>
        <sz val="10"/>
        <color indexed="8"/>
        <rFont val="Arial"/>
        <family val="2"/>
      </rPr>
      <t>Banreservas Euro F- 2082 Disponibilidad BR Cta. 2082001000- (1-10-00-01-30)</t>
    </r>
  </si>
  <si>
    <r>
      <t xml:space="preserve">Total Débitos: </t>
    </r>
    <r>
      <rPr>
        <b/>
        <sz val="10"/>
        <color indexed="8"/>
        <rFont val="Arial"/>
        <family val="2"/>
      </rPr>
      <t>225,540.00</t>
    </r>
  </si>
  <si>
    <r>
      <t xml:space="preserve">Total Créditos: </t>
    </r>
    <r>
      <rPr>
        <b/>
        <sz val="10"/>
        <color indexed="8"/>
        <rFont val="Arial"/>
        <family val="2"/>
      </rPr>
      <t>225,540.00</t>
    </r>
  </si>
  <si>
    <t>Cuenta Contable No. 1-10-00-01-30</t>
  </si>
  <si>
    <t>Nombre de Cta.:  Cuenta Euros  EU$ (Disponib.)</t>
  </si>
  <si>
    <t xml:space="preserve">  Directora Financiera</t>
  </si>
  <si>
    <r>
      <t xml:space="preserve">Libro Mayor Auxiliar de </t>
    </r>
    <r>
      <rPr>
        <sz val="10"/>
        <color indexed="8"/>
        <rFont val="Arial"/>
        <family val="2"/>
      </rPr>
      <t>Cta. Euros BR 2082001001 (Pagadora)Ministerio de Industria y Comercio (1-10-00-01-07)</t>
    </r>
  </si>
  <si>
    <t>Cuenta Contable No. 1-10-00-01-07</t>
  </si>
  <si>
    <t>Nombre de Cta.:  Cuenta Euros  EU$ (Pagadora)</t>
  </si>
  <si>
    <t>Directora Financiera</t>
  </si>
  <si>
    <r>
      <t xml:space="preserve">Libro Mayor Auxiliar de </t>
    </r>
    <r>
      <rPr>
        <sz val="10"/>
        <color indexed="8"/>
        <rFont val="Arial"/>
        <family val="2"/>
      </rPr>
      <t>BANCO DE RESERVAS (CUENTA COLECTORA MAS GAS CTA. 2117001000) (1-10-00-01-03)</t>
    </r>
  </si>
  <si>
    <t>Cobro</t>
  </si>
  <si>
    <t>452400543397/SEM. 17 - 23 Feb. 2024</t>
  </si>
  <si>
    <t>452400540528/SEM. 24 Feb.-01 Mar. 2024</t>
  </si>
  <si>
    <t>452400540552/SEM. 2-8 Mar. 2024</t>
  </si>
  <si>
    <t>452400549993/SEM. 9-15 Mar. 2024</t>
  </si>
  <si>
    <t>452400545651/SEM. 10-22 Mar. 2024</t>
  </si>
  <si>
    <r>
      <t xml:space="preserve">Total Débitos: </t>
    </r>
    <r>
      <rPr>
        <b/>
        <sz val="10"/>
        <color indexed="8"/>
        <rFont val="Arial"/>
        <family val="2"/>
      </rPr>
      <t>300,987,301.16</t>
    </r>
  </si>
  <si>
    <r>
      <t xml:space="preserve">Total Créditos: </t>
    </r>
    <r>
      <rPr>
        <b/>
        <sz val="10"/>
        <color indexed="8"/>
        <rFont val="Arial"/>
        <family val="2"/>
      </rPr>
      <t>0.00</t>
    </r>
  </si>
  <si>
    <r>
      <t xml:space="preserve">Balance: </t>
    </r>
    <r>
      <rPr>
        <b/>
        <sz val="10"/>
        <color indexed="8"/>
        <rFont val="Arial"/>
        <family val="2"/>
      </rPr>
      <t>300,987,301.16</t>
    </r>
  </si>
  <si>
    <t>Cuenta Contable No. 1-10-00-01-03</t>
  </si>
  <si>
    <t xml:space="preserve">Nombre de Cta.:  Cuenta Colectora  Mas Gas </t>
  </si>
  <si>
    <t>No 2117001000</t>
  </si>
  <si>
    <t xml:space="preserve">Diferencia pendiente por el Banco de Reserva </t>
  </si>
  <si>
    <r>
      <t xml:space="preserve">Libro Mayor Auxiliar de </t>
    </r>
    <r>
      <rPr>
        <sz val="10"/>
        <color indexed="8"/>
        <rFont val="Arial"/>
        <family val="2"/>
      </rPr>
      <t>FUENTE DEL TESORO NACIONAL FONDO 0100 (1-10-00-01-14)</t>
    </r>
  </si>
  <si>
    <t>CI-2023-0096</t>
  </si>
  <si>
    <r>
      <t xml:space="preserve">Total Débitos: </t>
    </r>
    <r>
      <rPr>
        <b/>
        <sz val="10"/>
        <color indexed="8"/>
        <rFont val="Arial"/>
        <family val="2"/>
      </rPr>
      <t>67,526,213,129.79</t>
    </r>
  </si>
  <si>
    <r>
      <t xml:space="preserve">Total Créditos: </t>
    </r>
    <r>
      <rPr>
        <b/>
        <sz val="10"/>
        <color indexed="8"/>
        <rFont val="Arial"/>
        <family val="2"/>
      </rPr>
      <t>67,537,172,812.07</t>
    </r>
  </si>
  <si>
    <r>
      <t xml:space="preserve">Balance: </t>
    </r>
    <r>
      <rPr>
        <b/>
        <sz val="10"/>
        <color indexed="8"/>
        <rFont val="Arial"/>
        <family val="2"/>
      </rPr>
      <t>(10,959,682.28)</t>
    </r>
  </si>
  <si>
    <t>Lib. 410-1  d/f  18/01/2024 anulado</t>
  </si>
  <si>
    <r>
      <t xml:space="preserve">Libro Mayor Auxiliar de </t>
    </r>
    <r>
      <rPr>
        <sz val="10"/>
        <color indexed="8"/>
        <rFont val="Arial"/>
        <family val="2"/>
      </rPr>
      <t>Recursos de Captación Directas De Garantías Mobiliarias No.2123001001-Pagadora (1-10-00-01-06)</t>
    </r>
  </si>
  <si>
    <t>LIB-2563-1</t>
  </si>
  <si>
    <t>LIB-2565-1</t>
  </si>
  <si>
    <t>LIB-2575-1</t>
  </si>
  <si>
    <t>DOC. 48723</t>
  </si>
  <si>
    <t>LIB-2836-1</t>
  </si>
  <si>
    <t>LIB-2844-1</t>
  </si>
  <si>
    <t>DOC. 48810</t>
  </si>
  <si>
    <t>LIB-2963-1</t>
  </si>
  <si>
    <t>LIB-3075-1</t>
  </si>
  <si>
    <t>DOC. 48869</t>
  </si>
  <si>
    <t>LIB.3605-1</t>
  </si>
  <si>
    <t>LIB-3607-1</t>
  </si>
  <si>
    <t>DOC.49061</t>
  </si>
  <si>
    <r>
      <t xml:space="preserve">Total Débitos: </t>
    </r>
    <r>
      <rPr>
        <b/>
        <sz val="10"/>
        <color indexed="8"/>
        <rFont val="Arial"/>
        <family val="2"/>
      </rPr>
      <t>62,180,700.09</t>
    </r>
  </si>
  <si>
    <r>
      <t xml:space="preserve">Total Créditos: </t>
    </r>
    <r>
      <rPr>
        <b/>
        <sz val="10"/>
        <color indexed="8"/>
        <rFont val="Arial"/>
        <family val="2"/>
      </rPr>
      <t>62,180,700.09</t>
    </r>
  </si>
  <si>
    <r>
      <t xml:space="preserve">Libro Mayor Auxiliar de </t>
    </r>
    <r>
      <rPr>
        <sz val="10"/>
        <color indexed="8"/>
        <rFont val="Arial"/>
        <family val="2"/>
      </rPr>
      <t>Recursos de Captación Directas De Garantías Mobiliarias No.2123001000-Disponibilidad (1-10-00-01-09)</t>
    </r>
  </si>
  <si>
    <t>Ingreso</t>
  </si>
  <si>
    <t xml:space="preserve"> INT1709576131941U</t>
  </si>
  <si>
    <t xml:space="preserve"> INT1709576145403e</t>
  </si>
  <si>
    <t xml:space="preserve"> INT1709582715211J</t>
  </si>
  <si>
    <t xml:space="preserve"> INT1709644070168U</t>
  </si>
  <si>
    <t>INT1709647354330m</t>
  </si>
  <si>
    <t xml:space="preserve"> INT1709658333867a</t>
  </si>
  <si>
    <t>INT17096586945208</t>
  </si>
  <si>
    <t>INT1709744986671c</t>
  </si>
  <si>
    <t>INT1709744997429p</t>
  </si>
  <si>
    <t xml:space="preserve"> INT1709830895642Q</t>
  </si>
  <si>
    <t>TRASLADO FONDOS CUENTAS ESCR. EMITIDA 00267</t>
  </si>
  <si>
    <t>INT1710162435723Z</t>
  </si>
  <si>
    <t xml:space="preserve"> INT17101729337245</t>
  </si>
  <si>
    <t>INT1710172952631y</t>
  </si>
  <si>
    <t>INT1710180423293t</t>
  </si>
  <si>
    <t>INT1710183813909X</t>
  </si>
  <si>
    <t xml:space="preserve"> INT1710255961529u</t>
  </si>
  <si>
    <t>INT1710349411081t</t>
  </si>
  <si>
    <t>INT1710349420042H</t>
  </si>
  <si>
    <t xml:space="preserve"> INT1710352813825a</t>
  </si>
  <si>
    <t>INT171086026156D</t>
  </si>
  <si>
    <t xml:space="preserve"> INT1710435807969V</t>
  </si>
  <si>
    <t>INT1710860824900A</t>
  </si>
  <si>
    <t xml:space="preserve"> INT17111306339759</t>
  </si>
  <si>
    <t>INT1710864883155R</t>
  </si>
  <si>
    <t>INT1710864950971I</t>
  </si>
  <si>
    <t xml:space="preserve"> INT1710867910985J</t>
  </si>
  <si>
    <t xml:space="preserve"> INT17108679020048</t>
  </si>
  <si>
    <t>INT1710871312849V</t>
  </si>
  <si>
    <t xml:space="preserve"> INT1710943528494T</t>
  </si>
  <si>
    <t xml:space="preserve"> INT1710943549475E</t>
  </si>
  <si>
    <t>INT17109543003086</t>
  </si>
  <si>
    <t>INT171095866671OX</t>
  </si>
  <si>
    <t xml:space="preserve"> INT17110442961097</t>
  </si>
  <si>
    <t>INT1711130643385I</t>
  </si>
  <si>
    <t>INT171113066716388</t>
  </si>
  <si>
    <t>NT1711386244603M</t>
  </si>
  <si>
    <t>INT1711386609636Q</t>
  </si>
  <si>
    <t>INT1711393575408K</t>
  </si>
  <si>
    <t xml:space="preserve"> INT1711397069937K</t>
  </si>
  <si>
    <t>INT1711476344246U</t>
  </si>
  <si>
    <t>NT1711552177715C</t>
  </si>
  <si>
    <t>NT1711476365294E</t>
  </si>
  <si>
    <t xml:space="preserve"> INT1711552173460F</t>
  </si>
  <si>
    <r>
      <t xml:space="preserve">Total Débitos: </t>
    </r>
    <r>
      <rPr>
        <b/>
        <sz val="10"/>
        <color indexed="8"/>
        <rFont val="Arial"/>
        <family val="2"/>
      </rPr>
      <t>110,011,625.68</t>
    </r>
  </si>
  <si>
    <r>
      <t xml:space="preserve">Total Créditos: </t>
    </r>
    <r>
      <rPr>
        <b/>
        <sz val="10"/>
        <color indexed="8"/>
        <rFont val="Arial"/>
        <family val="2"/>
      </rPr>
      <t>64,398,007.54</t>
    </r>
  </si>
  <si>
    <r>
      <t xml:space="preserve">Balance: </t>
    </r>
    <r>
      <rPr>
        <b/>
        <sz val="10"/>
        <color indexed="8"/>
        <rFont val="Arial"/>
        <family val="2"/>
      </rPr>
      <t>45,613,618.14</t>
    </r>
  </si>
  <si>
    <t>MINISTERIO DE INDUSTRIA COMERCIO Y MIPYMES</t>
  </si>
  <si>
    <t>Conciliación Bancaria al 31 de marzo del  2024</t>
  </si>
  <si>
    <t>Cuenta Contable No. 1-10-00-01-09</t>
  </si>
  <si>
    <t>Nombre de Cta.:  Cuenta Rec. De Capt. Direc. De Garantía Mob. Disponibilidad.</t>
  </si>
  <si>
    <t>2123001000</t>
  </si>
  <si>
    <t>No 100010102384894</t>
  </si>
  <si>
    <t xml:space="preserve"> Maria Teresa Rodríguez</t>
  </si>
  <si>
    <t xml:space="preserve">    Revisado por</t>
  </si>
  <si>
    <t>Analista Financiera</t>
  </si>
  <si>
    <t>Directora Financiero</t>
  </si>
  <si>
    <t xml:space="preserve"> Puesto que ocupa</t>
  </si>
  <si>
    <t>Conciliación Bancaria al  31 de marzo del 2024</t>
  </si>
  <si>
    <t>(Cuenta Contable No. 1-10-00-01-06)</t>
  </si>
  <si>
    <t>Nombre de Cta.:  Cta Rec. De Capt. Direc. De Garantía Mob. Pagadora</t>
  </si>
  <si>
    <t>2123001001</t>
  </si>
  <si>
    <t>Transferencia entre cuenta</t>
  </si>
  <si>
    <t>Reintegro Lib.</t>
  </si>
  <si>
    <t>Libramientos en tránsito no.3605 y 3607</t>
  </si>
  <si>
    <t>Lic. Maria Teresa Rodríguez</t>
  </si>
  <si>
    <r>
      <t xml:space="preserve">Libro Mayor Auxiliar de </t>
    </r>
    <r>
      <rPr>
        <sz val="10"/>
        <color indexed="8"/>
        <rFont val="Arial"/>
        <family val="2"/>
      </rPr>
      <t>BONOS INTERNOS PARA APOYO PRESUPUESTARIO. NO.5010001004 (1-10-00-01-08)</t>
    </r>
  </si>
  <si>
    <t>LIB. 3071-1</t>
  </si>
  <si>
    <t>Transferencias a otras instituciones</t>
  </si>
  <si>
    <t>DCTO. 48895</t>
  </si>
  <si>
    <t>LIB. 3420-1</t>
  </si>
  <si>
    <t>LIB. 3423-1</t>
  </si>
  <si>
    <t>LIB. 3426-1</t>
  </si>
  <si>
    <t>LIB. 3427-1</t>
  </si>
  <si>
    <t>LIB. 3445-1</t>
  </si>
  <si>
    <t>DCTO. NO. 48978</t>
  </si>
  <si>
    <t>DCTO. NO. 49010</t>
  </si>
  <si>
    <t>LIB. 3587-1</t>
  </si>
  <si>
    <t>LIB. 3589-1</t>
  </si>
  <si>
    <t>LIB-3591-1</t>
  </si>
  <si>
    <t>LIB. 3593-1</t>
  </si>
  <si>
    <t>LIB. 3596-1</t>
  </si>
  <si>
    <t>LIB.3678-1</t>
  </si>
  <si>
    <t>LIB. 3722-1</t>
  </si>
  <si>
    <t>LIB. 3726-1</t>
  </si>
  <si>
    <t>LIB.3728-1</t>
  </si>
  <si>
    <t>DCTO. NO. 49061</t>
  </si>
  <si>
    <t>DCTO. NO.  49087</t>
  </si>
  <si>
    <t>LIB. 3840-1</t>
  </si>
  <si>
    <t>DCTO. 49149</t>
  </si>
  <si>
    <r>
      <t xml:space="preserve">Total Débitos: </t>
    </r>
    <r>
      <rPr>
        <b/>
        <sz val="10"/>
        <color indexed="8"/>
        <rFont val="Arial"/>
        <family val="2"/>
      </rPr>
      <t>8,379,576,029.96</t>
    </r>
  </si>
  <si>
    <r>
      <t xml:space="preserve">Total Créditos: </t>
    </r>
    <r>
      <rPr>
        <b/>
        <sz val="10"/>
        <color indexed="8"/>
        <rFont val="Arial"/>
        <family val="2"/>
      </rPr>
      <t>8,379,576,029.96</t>
    </r>
  </si>
  <si>
    <t>Conciliación Bancaria al  31  de Marzo de  2024</t>
  </si>
  <si>
    <t>(Cuenta No. 1-10-00-01-08)</t>
  </si>
  <si>
    <t>Nombre de Cta.:  Cuenta Fondo 5010</t>
  </si>
  <si>
    <t>No. 0100005010</t>
  </si>
  <si>
    <t>Tesorería Nac. De la Nac. Prog. Bonos Int. Para Apoyo Presupuestario</t>
  </si>
  <si>
    <t>No 0100005010</t>
  </si>
  <si>
    <t>Asignacíon de Cuotas</t>
  </si>
  <si>
    <t>Libramientos Emitidos</t>
  </si>
  <si>
    <t>Depósitos en Tránsito</t>
  </si>
  <si>
    <t xml:space="preserve">Libramientos en Tránsito </t>
  </si>
  <si>
    <t>Melba C. Terrero V.</t>
  </si>
  <si>
    <r>
      <t xml:space="preserve">Libro Mayor Auxiliar de </t>
    </r>
    <r>
      <rPr>
        <sz val="10"/>
        <color indexed="8"/>
        <rFont val="Arial"/>
        <family val="2"/>
      </rPr>
      <t>BANCO DE RESERVAS DE LA REP. DOM. (PAGADORA) CTA. FECOPECO RESOLUC. 214-2022 (1-10-00-01-29)</t>
    </r>
  </si>
  <si>
    <r>
      <t xml:space="preserve">Total Débitos: </t>
    </r>
    <r>
      <rPr>
        <b/>
        <sz val="10"/>
        <color indexed="8"/>
        <rFont val="Arial"/>
        <family val="2"/>
      </rPr>
      <t>1,390,345,486.21</t>
    </r>
  </si>
  <si>
    <r>
      <t xml:space="preserve">Total Créditos: </t>
    </r>
    <r>
      <rPr>
        <b/>
        <sz val="10"/>
        <color indexed="8"/>
        <rFont val="Arial"/>
        <family val="2"/>
      </rPr>
      <t>1,390,345,486.21</t>
    </r>
  </si>
  <si>
    <t>Conciliación Bancaria al   31  de marzo de 2024</t>
  </si>
  <si>
    <t>(Cuenta Contable No. 1-10-00-01-29)</t>
  </si>
  <si>
    <t>Nombre de Cta.:  Fecopeco-Pagadora</t>
  </si>
  <si>
    <t xml:space="preserve">      Número Cta.:</t>
  </si>
  <si>
    <t>No.</t>
  </si>
  <si>
    <t>Transferencias automática recibidas</t>
  </si>
  <si>
    <t>Libramientos emitidos</t>
  </si>
  <si>
    <t>Transferencia a Terceros</t>
  </si>
  <si>
    <t>Melba C. Terrero Vólquez</t>
  </si>
  <si>
    <r>
      <t xml:space="preserve">Libro Mayor Auxiliar de </t>
    </r>
    <r>
      <rPr>
        <sz val="10"/>
        <color indexed="8"/>
        <rFont val="Arial"/>
        <family val="2"/>
      </rPr>
      <t>Banco de Reservas de la Rep. Dom. (Disponibilidad) FECOPECO RESOL. 214-2022 (1-10-00-01-28)</t>
    </r>
  </si>
  <si>
    <t>344286658</t>
  </si>
  <si>
    <r>
      <t xml:space="preserve">Total Débitos: </t>
    </r>
    <r>
      <rPr>
        <b/>
        <sz val="10"/>
        <color indexed="8"/>
        <rFont val="Arial"/>
        <family val="2"/>
      </rPr>
      <t>5,351,937,772.95</t>
    </r>
  </si>
  <si>
    <r>
      <t xml:space="preserve">Total Créditos: </t>
    </r>
    <r>
      <rPr>
        <b/>
        <sz val="10"/>
        <color indexed="8"/>
        <rFont val="Arial"/>
        <family val="2"/>
      </rPr>
      <t>1,427,545,547.09</t>
    </r>
  </si>
  <si>
    <r>
      <t xml:space="preserve">Balance: </t>
    </r>
    <r>
      <rPr>
        <b/>
        <sz val="10"/>
        <color indexed="8"/>
        <rFont val="Arial"/>
        <family val="2"/>
      </rPr>
      <t>3,924,392,225.86</t>
    </r>
  </si>
  <si>
    <t>Cuenta Contable No. 1-10-00-01-28)</t>
  </si>
  <si>
    <t>Nombre de Cta.:  Fecopeco (Disponibilidad)</t>
  </si>
  <si>
    <t>Depósitos</t>
  </si>
  <si>
    <t>Transferencia a Cuenta</t>
  </si>
  <si>
    <t>Cheques en tránsito</t>
  </si>
  <si>
    <t>Preparado por</t>
  </si>
  <si>
    <t>Conciliación Bancaria al   31  de Marzo del 2024</t>
  </si>
  <si>
    <r>
      <t xml:space="preserve">Libro Mayor Auxiliar de </t>
    </r>
    <r>
      <rPr>
        <sz val="10"/>
        <color indexed="8"/>
        <rFont val="Arial"/>
        <family val="2"/>
      </rPr>
      <t>BR 20822001000 -DISPONIBILIDAD (RECURSO DE CAPTACION DIRECTA DEL MIC)  (1-10-00-01-18)</t>
    </r>
  </si>
  <si>
    <t>452400548255</t>
  </si>
  <si>
    <t>003520120202</t>
  </si>
  <si>
    <t>341435775</t>
  </si>
  <si>
    <t>452400543395/SEM. 17 - 23 Feb. 2024</t>
  </si>
  <si>
    <t>452400543396/SEM. 17 - 23 Feb. 2024</t>
  </si>
  <si>
    <t>DOC. 48697</t>
  </si>
  <si>
    <t>341899700</t>
  </si>
  <si>
    <t>834189901</t>
  </si>
  <si>
    <t>4524000033486</t>
  </si>
  <si>
    <t>341881841</t>
  </si>
  <si>
    <t>341867245</t>
  </si>
  <si>
    <t>002400080467</t>
  </si>
  <si>
    <t>452400543834</t>
  </si>
  <si>
    <t>DOC. 48728</t>
  </si>
  <si>
    <t>342069244</t>
  </si>
  <si>
    <t>342047448</t>
  </si>
  <si>
    <t>342033814</t>
  </si>
  <si>
    <t>452400542373</t>
  </si>
  <si>
    <t>DOC. 48750</t>
  </si>
  <si>
    <t>342316448</t>
  </si>
  <si>
    <t>202240043755023</t>
  </si>
  <si>
    <t>342277904</t>
  </si>
  <si>
    <t>342277738</t>
  </si>
  <si>
    <t>342270452</t>
  </si>
  <si>
    <t>342267684</t>
  </si>
  <si>
    <t>342242760</t>
  </si>
  <si>
    <t>934223425</t>
  </si>
  <si>
    <t>342224009</t>
  </si>
  <si>
    <t>342219282</t>
  </si>
  <si>
    <t>342214743</t>
  </si>
  <si>
    <t>007300040133</t>
  </si>
  <si>
    <t>934230721/SEM. 24 Feb. - 01 Mar. 2024</t>
  </si>
  <si>
    <t>342278575/SEM. 24 Feb. - 01 Mar. 2024</t>
  </si>
  <si>
    <t>0522030459</t>
  </si>
  <si>
    <t>0522030456</t>
  </si>
  <si>
    <t>DOC. 48788</t>
  </si>
  <si>
    <t>342469650</t>
  </si>
  <si>
    <t>342425829</t>
  </si>
  <si>
    <t>452400540530</t>
  </si>
  <si>
    <t>452400540529</t>
  </si>
  <si>
    <t>452400540528</t>
  </si>
  <si>
    <t>452400540527</t>
  </si>
  <si>
    <t>452400540526</t>
  </si>
  <si>
    <t>452400540527/SEM. 24 Feb.-01 Mar. 2024</t>
  </si>
  <si>
    <t>452400540526/SEM. 24 Feb.-01 Mar. 2024</t>
  </si>
  <si>
    <t>342392761/SEM. 24 Feb.-01 Mar. 2024</t>
  </si>
  <si>
    <t>DOC. 48812</t>
  </si>
  <si>
    <t>342363598</t>
  </si>
  <si>
    <t>342597888</t>
  </si>
  <si>
    <t>934259173</t>
  </si>
  <si>
    <t>934257391</t>
  </si>
  <si>
    <t>342551605</t>
  </si>
  <si>
    <t>005470030059</t>
  </si>
  <si>
    <t>342526355</t>
  </si>
  <si>
    <t>342517321</t>
  </si>
  <si>
    <t>342517053</t>
  </si>
  <si>
    <t>DOC. 48833</t>
  </si>
  <si>
    <t>0352020229</t>
  </si>
  <si>
    <t>342948672</t>
  </si>
  <si>
    <t>342658132</t>
  </si>
  <si>
    <t>342701165</t>
  </si>
  <si>
    <t>342684487</t>
  </si>
  <si>
    <t>001650030089</t>
  </si>
  <si>
    <t>0165030092</t>
  </si>
  <si>
    <t>DOC. 48827</t>
  </si>
  <si>
    <t>DOC. 48877</t>
  </si>
  <si>
    <t>0240090067</t>
  </si>
  <si>
    <t>343054717 / 343054874</t>
  </si>
  <si>
    <t>343043864</t>
  </si>
  <si>
    <t>000800160153</t>
  </si>
  <si>
    <t>452400542240</t>
  </si>
  <si>
    <t>934326524/SEM. 2-8 Mar. 2024</t>
  </si>
  <si>
    <t>343252181</t>
  </si>
  <si>
    <t>343236684</t>
  </si>
  <si>
    <t>343222854</t>
  </si>
  <si>
    <t>343200773</t>
  </si>
  <si>
    <t>343200769</t>
  </si>
  <si>
    <t>343161396</t>
  </si>
  <si>
    <t>342382871</t>
  </si>
  <si>
    <t>DOC. 48891</t>
  </si>
  <si>
    <t>DOC. 48895</t>
  </si>
  <si>
    <t>DOC. 48899</t>
  </si>
  <si>
    <t>343378305</t>
  </si>
  <si>
    <t>343313943</t>
  </si>
  <si>
    <t>343307388</t>
  </si>
  <si>
    <t>002470060/RES. 052-2020</t>
  </si>
  <si>
    <t>343319149/SEM. 2-8 Mar. 2024</t>
  </si>
  <si>
    <t>202240044113363/SEM. 2-8 Mar. 2024</t>
  </si>
  <si>
    <t>DOC. 48923</t>
  </si>
  <si>
    <t>DOC. 4524000000001</t>
  </si>
  <si>
    <t>0165010317</t>
  </si>
  <si>
    <t>005480130255</t>
  </si>
  <si>
    <t>452400540553/SEM. 2-8 Mar. 2024</t>
  </si>
  <si>
    <t>452400540554/SEM. 2-8 Mar. 2024</t>
  </si>
  <si>
    <t>DOC. 48949</t>
  </si>
  <si>
    <t>DOC. 48954</t>
  </si>
  <si>
    <t>452810040784</t>
  </si>
  <si>
    <t>006600090752</t>
  </si>
  <si>
    <t>452810040055</t>
  </si>
  <si>
    <t>DOC. 48974</t>
  </si>
  <si>
    <t>DOC. 48991</t>
  </si>
  <si>
    <t>DOC. 48978</t>
  </si>
  <si>
    <t>DOC. 49010</t>
  </si>
  <si>
    <t>DOC. 49027</t>
  </si>
  <si>
    <t>0165010139</t>
  </si>
  <si>
    <t>4524000031376</t>
  </si>
  <si>
    <t>4524000036740</t>
  </si>
  <si>
    <t>4524000013833</t>
  </si>
  <si>
    <t>344106600</t>
  </si>
  <si>
    <t>344101526</t>
  </si>
  <si>
    <t>344099952</t>
  </si>
  <si>
    <t>344077287</t>
  </si>
  <si>
    <t>344071336</t>
  </si>
  <si>
    <t>344070117</t>
  </si>
  <si>
    <t>934406069</t>
  </si>
  <si>
    <t>934406005</t>
  </si>
  <si>
    <t>344309241/SEM. 9-15 Mar. 2024</t>
  </si>
  <si>
    <t>344304844</t>
  </si>
  <si>
    <t>344250498</t>
  </si>
  <si>
    <t>DOC. 49039</t>
  </si>
  <si>
    <t>344470197</t>
  </si>
  <si>
    <t>344466459</t>
  </si>
  <si>
    <t>344464535</t>
  </si>
  <si>
    <t>344418470</t>
  </si>
  <si>
    <t>344367384</t>
  </si>
  <si>
    <t>202240044566785/SEM. 9-15 Mar. 2024</t>
  </si>
  <si>
    <t>344390647/SEM. 9-15 Mar. 2024</t>
  </si>
  <si>
    <t>452400549992/SEM. 9-15 Mar. 2024</t>
  </si>
  <si>
    <t>452400549994/SEM. 9-15 Mar. 2024</t>
  </si>
  <si>
    <t>DOC. 49072</t>
  </si>
  <si>
    <t>4524000018976</t>
  </si>
  <si>
    <t>4524000018547</t>
  </si>
  <si>
    <t>4524000011625</t>
  </si>
  <si>
    <t>4524000011623</t>
  </si>
  <si>
    <t>4524000011622</t>
  </si>
  <si>
    <t>4524000011621</t>
  </si>
  <si>
    <t>0240120248</t>
  </si>
  <si>
    <t>0240130251</t>
  </si>
  <si>
    <t>0240120254</t>
  </si>
  <si>
    <t>934463174/INMOBILIARIA TAVAREZ</t>
  </si>
  <si>
    <t>DOC. 49087</t>
  </si>
  <si>
    <t>DOC. 49094</t>
  </si>
  <si>
    <t>345091782</t>
  </si>
  <si>
    <t>345052427</t>
  </si>
  <si>
    <t>345048073</t>
  </si>
  <si>
    <t>4524000013469</t>
  </si>
  <si>
    <t>344828695</t>
  </si>
  <si>
    <t>003540050378</t>
  </si>
  <si>
    <t>0165010249</t>
  </si>
  <si>
    <t>0165010246</t>
  </si>
  <si>
    <t>0165010239</t>
  </si>
  <si>
    <t>0165010252</t>
  </si>
  <si>
    <t>0165010255</t>
  </si>
  <si>
    <t>345344574</t>
  </si>
  <si>
    <t>001200090443</t>
  </si>
  <si>
    <t>4524000039784</t>
  </si>
  <si>
    <t>345275853</t>
  </si>
  <si>
    <t>007100130210</t>
  </si>
  <si>
    <t>934532168/SEM. 16-22 Mar. 2024</t>
  </si>
  <si>
    <t>4524000011624</t>
  </si>
  <si>
    <t>452400540531</t>
  </si>
  <si>
    <t>DOC. 49149</t>
  </si>
  <si>
    <t>DOC. 49158</t>
  </si>
  <si>
    <t>452810500109</t>
  </si>
  <si>
    <t>4524000038711</t>
  </si>
  <si>
    <t>345475829</t>
  </si>
  <si>
    <t>452400545649/SEM 10-22 Mar. 2024</t>
  </si>
  <si>
    <t>452400545650/SEM. 10-22 Mar. 2024</t>
  </si>
  <si>
    <t>345502270/SEM. 10-22 Mar. 2024</t>
  </si>
  <si>
    <t>345696033</t>
  </si>
  <si>
    <t>452400546311</t>
  </si>
  <si>
    <r>
      <t xml:space="preserve">Total Débitos: </t>
    </r>
    <r>
      <rPr>
        <b/>
        <sz val="10"/>
        <color indexed="8"/>
        <rFont val="Arial"/>
        <family val="2"/>
      </rPr>
      <t>7,870,130,577.79</t>
    </r>
  </si>
  <si>
    <r>
      <t xml:space="preserve">Total Créditos: </t>
    </r>
    <r>
      <rPr>
        <b/>
        <sz val="10"/>
        <color indexed="8"/>
        <rFont val="Arial"/>
        <family val="2"/>
      </rPr>
      <t>5,799,173,198.72</t>
    </r>
  </si>
  <si>
    <r>
      <t xml:space="preserve">Balance: </t>
    </r>
    <r>
      <rPr>
        <b/>
        <sz val="10"/>
        <color indexed="8"/>
        <rFont val="Arial"/>
        <family val="2"/>
      </rPr>
      <t>2,070,957,379.07</t>
    </r>
  </si>
  <si>
    <t>Conciliación Bancaria al 31 de Marzo del  2024</t>
  </si>
  <si>
    <t>Cuenta Contable No. 1-10-00-01-18</t>
  </si>
  <si>
    <t>Nombre de Cta.:  Cuenta Colectora 2082 Disponibilidad</t>
  </si>
  <si>
    <t>No 10001012384894</t>
  </si>
  <si>
    <t>Reintegro credito</t>
  </si>
  <si>
    <t>Cheques</t>
  </si>
  <si>
    <t xml:space="preserve">Transf. en tránsito </t>
  </si>
  <si>
    <t>Yudelka Concepción</t>
  </si>
  <si>
    <t xml:space="preserve">   Licda. Mirky Cuello</t>
  </si>
  <si>
    <t xml:space="preserve">              Autorizado por</t>
  </si>
  <si>
    <t>Técnico Administrativo</t>
  </si>
  <si>
    <t xml:space="preserve">                Puesto que ocupa</t>
  </si>
  <si>
    <r>
      <t xml:space="preserve">Libro Mayor Auxiliar de </t>
    </r>
    <r>
      <rPr>
        <sz val="10"/>
        <color indexed="8"/>
        <rFont val="Arial"/>
        <family val="2"/>
      </rPr>
      <t>BANCO DE RESERVAS (PROGRAMA ENERGIA ALTERNATIVA 010-242518-3) (1-10-00-01-01)</t>
    </r>
  </si>
  <si>
    <t>4524000033043</t>
  </si>
  <si>
    <t>202240043602666</t>
  </si>
  <si>
    <t>202240043602686</t>
  </si>
  <si>
    <t>202240043602903</t>
  </si>
  <si>
    <t>34166373306</t>
  </si>
  <si>
    <t>Cheque</t>
  </si>
  <si>
    <t>Cheque-CH-018856</t>
  </si>
  <si>
    <t>Cheque-CH-018857</t>
  </si>
  <si>
    <t>240311005690020444</t>
  </si>
  <si>
    <t>202240044101105</t>
  </si>
  <si>
    <t>202240043749639</t>
  </si>
  <si>
    <t>240314005900100252</t>
  </si>
  <si>
    <t>4524000010334</t>
  </si>
  <si>
    <t>4524000000001</t>
  </si>
  <si>
    <t>202240044432700</t>
  </si>
  <si>
    <t>202240044541489</t>
  </si>
  <si>
    <t>202240044754542</t>
  </si>
  <si>
    <t>202240044873948</t>
  </si>
  <si>
    <t>CARGOS BANCARIOS</t>
  </si>
  <si>
    <r>
      <t xml:space="preserve">Total Débitos: </t>
    </r>
    <r>
      <rPr>
        <b/>
        <sz val="10"/>
        <color indexed="8"/>
        <rFont val="Arial"/>
        <family val="2"/>
      </rPr>
      <t>434,926,692.63</t>
    </r>
  </si>
  <si>
    <r>
      <t xml:space="preserve">Total Créditos: </t>
    </r>
    <r>
      <rPr>
        <b/>
        <sz val="10"/>
        <color indexed="8"/>
        <rFont val="Arial"/>
        <family val="2"/>
      </rPr>
      <t>434,182,554.53</t>
    </r>
  </si>
  <si>
    <r>
      <t xml:space="preserve">Balance: </t>
    </r>
    <r>
      <rPr>
        <b/>
        <sz val="10"/>
        <color indexed="8"/>
        <rFont val="Arial"/>
        <family val="2"/>
      </rPr>
      <t>744,138.10</t>
    </r>
  </si>
  <si>
    <t>Conciliación Bancaria al  31 de Marzo  del año 2024</t>
  </si>
  <si>
    <t>Cuenta Contable No. 1-10-00-01-01</t>
  </si>
  <si>
    <t xml:space="preserve">Nombre de Cta.:  Cuenta Hidrocarburos </t>
  </si>
  <si>
    <t>010-242518-3</t>
  </si>
  <si>
    <t>No 010-2423518-3</t>
  </si>
  <si>
    <t>Manuel Garcia</t>
  </si>
  <si>
    <t xml:space="preserve">               Yasirys Germán</t>
  </si>
  <si>
    <t>Enc. de Ingresos</t>
  </si>
  <si>
    <t xml:space="preserve">           Directora Financiera</t>
  </si>
  <si>
    <t xml:space="preserve">     Yasirys Germán</t>
  </si>
  <si>
    <t xml:space="preserve">   Directora Financiera</t>
  </si>
  <si>
    <r>
      <t xml:space="preserve">Libro Mayor Auxiliar de </t>
    </r>
    <r>
      <rPr>
        <sz val="10"/>
        <color indexed="8"/>
        <rFont val="Arial"/>
        <family val="2"/>
      </rPr>
      <t>BR 20822001001 -RECURSO DE CAPTACION DIRECTA DEL MIC (PAGADORA) (1-10-00-01-02)</t>
    </r>
  </si>
  <si>
    <t>LIB.2488-1</t>
  </si>
  <si>
    <t>LIB.2492-1</t>
  </si>
  <si>
    <t>LIB.2503-1</t>
  </si>
  <si>
    <t>LIB.2505-1</t>
  </si>
  <si>
    <t>LIB.2506-1</t>
  </si>
  <si>
    <t>LIB.2521-1</t>
  </si>
  <si>
    <t>LIB.2546-1</t>
  </si>
  <si>
    <t>LIB.2553-1</t>
  </si>
  <si>
    <t>LIB.2574-1</t>
  </si>
  <si>
    <t>LIB.2578-1</t>
  </si>
  <si>
    <t>LIB.2580-1</t>
  </si>
  <si>
    <t>CI-2023-0088  -   LIB. 2299-1 ANULADO</t>
  </si>
  <si>
    <t>LIB.2598-1</t>
  </si>
  <si>
    <t>LIB.2619-1</t>
  </si>
  <si>
    <t>LIB.2621-1</t>
  </si>
  <si>
    <t>LIB.2623-1</t>
  </si>
  <si>
    <t>LIB.2627-1</t>
  </si>
  <si>
    <t>LIB.2629-1</t>
  </si>
  <si>
    <t>LIB.2653-1</t>
  </si>
  <si>
    <t>LIB.2668-1</t>
  </si>
  <si>
    <t>LIB.2672-1</t>
  </si>
  <si>
    <t>LIB.2713-1</t>
  </si>
  <si>
    <t>LIB.2715-1</t>
  </si>
  <si>
    <t>LIB.2720-1</t>
  </si>
  <si>
    <t>LIB.2723-1</t>
  </si>
  <si>
    <t>LIB.2741-1</t>
  </si>
  <si>
    <t>LIB.2743-1</t>
  </si>
  <si>
    <t>LIB.2964-1</t>
  </si>
  <si>
    <t>LIB.2783-1</t>
  </si>
  <si>
    <t>LIB.2786-1</t>
  </si>
  <si>
    <t>LIB.2796-1</t>
  </si>
  <si>
    <t>LIB.2807-1</t>
  </si>
  <si>
    <t>LIB.2811-1</t>
  </si>
  <si>
    <t>LIB.2819-1</t>
  </si>
  <si>
    <t>LIB.2830-1</t>
  </si>
  <si>
    <t>LIB.2838-1</t>
  </si>
  <si>
    <t>LIB.2842-1</t>
  </si>
  <si>
    <t>LIB.2813-1</t>
  </si>
  <si>
    <t>LIB.2899-1</t>
  </si>
  <si>
    <t>LIB.2902-1</t>
  </si>
  <si>
    <t>LIB.2912-1</t>
  </si>
  <si>
    <t>LIB.2930-1</t>
  </si>
  <si>
    <t>LIB.2933-1</t>
  </si>
  <si>
    <t>LIB.2999-1</t>
  </si>
  <si>
    <t>LIB.3001-1</t>
  </si>
  <si>
    <t>LIB.3030-1</t>
  </si>
  <si>
    <t>LIB.3034-1</t>
  </si>
  <si>
    <t>LIB.3040-1</t>
  </si>
  <si>
    <t>LIB.3045-1</t>
  </si>
  <si>
    <t>LIB.3060-1</t>
  </si>
  <si>
    <t>LIB.3176-1</t>
  </si>
  <si>
    <t>LIB.3158-1</t>
  </si>
  <si>
    <t>LIB.3089-1</t>
  </si>
  <si>
    <t>LIB.3092-1</t>
  </si>
  <si>
    <t>LIB.3095-1</t>
  </si>
  <si>
    <t>LIB.3099-1</t>
  </si>
  <si>
    <t>CI-2023-0094  -  LIB. 2296-1  ANULADO</t>
  </si>
  <si>
    <t>LIB.3128-1</t>
  </si>
  <si>
    <t>LIB.3130-1</t>
  </si>
  <si>
    <t>LIB.3134-1</t>
  </si>
  <si>
    <t>LIB.3148-1</t>
  </si>
  <si>
    <t>LIB.3157-1</t>
  </si>
  <si>
    <t>LIB.3160-1</t>
  </si>
  <si>
    <t>LIB.3167-1</t>
  </si>
  <si>
    <t>LIB.3180-1</t>
  </si>
  <si>
    <t>LIB.3182-1</t>
  </si>
  <si>
    <t>LIB.3184-1</t>
  </si>
  <si>
    <t>LIB.3186-1</t>
  </si>
  <si>
    <t>LIB.3222-1</t>
  </si>
  <si>
    <t>LIB.3229-1</t>
  </si>
  <si>
    <t>LIB.3194-1</t>
  </si>
  <si>
    <t>LIB.3266-1</t>
  </si>
  <si>
    <t>LIB.3360-1</t>
  </si>
  <si>
    <t>LIB.3362-1</t>
  </si>
  <si>
    <t>LIB.3341-1</t>
  </si>
  <si>
    <t>LIB.3345-1</t>
  </si>
  <si>
    <t>LIB.3355-1</t>
  </si>
  <si>
    <t>LIB.3353-1</t>
  </si>
  <si>
    <t>LIB.3387-1</t>
  </si>
  <si>
    <t>LIB.3389-1</t>
  </si>
  <si>
    <t>LIB.3397-1</t>
  </si>
  <si>
    <t>LIB.3395-1</t>
  </si>
  <si>
    <t>LIB.3399-1</t>
  </si>
  <si>
    <t>LIB.3401-1</t>
  </si>
  <si>
    <t>LIB.3403-1</t>
  </si>
  <si>
    <t>LIB.3405-1</t>
  </si>
  <si>
    <t>LIB.3407-1</t>
  </si>
  <si>
    <t>LIB.3418-1</t>
  </si>
  <si>
    <t>LIB.3366-1</t>
  </si>
  <si>
    <t>LIB.3461-1</t>
  </si>
  <si>
    <t>LIB.3463-1</t>
  </si>
  <si>
    <t>LIB.3472-1</t>
  </si>
  <si>
    <t>LIB.3474-1</t>
  </si>
  <si>
    <t>LIB.3501-1</t>
  </si>
  <si>
    <t>LIB.3516-1</t>
  </si>
  <si>
    <t>LIB.3518-1</t>
  </si>
  <si>
    <t>LIB.3523-1</t>
  </si>
  <si>
    <t>LIB.3532-1</t>
  </si>
  <si>
    <t>LIB.3534-1</t>
  </si>
  <si>
    <t>LIB.3542-1</t>
  </si>
  <si>
    <t>LIB.3536-1</t>
  </si>
  <si>
    <t>LIB.3546-1</t>
  </si>
  <si>
    <t>LIB.3549-1</t>
  </si>
  <si>
    <t>LIB.3551-1</t>
  </si>
  <si>
    <t>LIB.3556-1</t>
  </si>
  <si>
    <t>LIB.3955-1</t>
  </si>
  <si>
    <t>LIB.3574-1</t>
  </si>
  <si>
    <t>LIB.3578-1</t>
  </si>
  <si>
    <t>LIB.3651-1</t>
  </si>
  <si>
    <t>LIB.3723-1</t>
  </si>
  <si>
    <t>LIB.3717-1</t>
  </si>
  <si>
    <t>LIB.3719-1</t>
  </si>
  <si>
    <t>LIB.3676-1</t>
  </si>
  <si>
    <t>LIB.3674-1</t>
  </si>
  <si>
    <t>LIB.3647-1</t>
  </si>
  <si>
    <t>LIB.3628-1</t>
  </si>
  <si>
    <t>LIB.3704-1</t>
  </si>
  <si>
    <t>LIB.3753-1</t>
  </si>
  <si>
    <t>LIB.3757-1</t>
  </si>
  <si>
    <t>LIB.3787-1</t>
  </si>
  <si>
    <t>LIB.3789-1</t>
  </si>
  <si>
    <t>LIB.3791-1</t>
  </si>
  <si>
    <t>LIB.3796-1</t>
  </si>
  <si>
    <t>LIB.3798-1</t>
  </si>
  <si>
    <t>LIB.3804-1</t>
  </si>
  <si>
    <t>LIB.3814-1</t>
  </si>
  <si>
    <t>LIB.3817-1</t>
  </si>
  <si>
    <t>LIB.3820-1</t>
  </si>
  <si>
    <t>LIB.3837-1</t>
  </si>
  <si>
    <t>LIB.3862-1</t>
  </si>
  <si>
    <t>LIB.3882-1</t>
  </si>
  <si>
    <t>LIB.3889-1</t>
  </si>
  <si>
    <t>LIB.3890-1</t>
  </si>
  <si>
    <t>LIB.3893-1</t>
  </si>
  <si>
    <t>LIB.3899-1</t>
  </si>
  <si>
    <t>LIB.3904-1</t>
  </si>
  <si>
    <t>LIB.3949-1</t>
  </si>
  <si>
    <t>LIB.3960-1</t>
  </si>
  <si>
    <t>LIB.3962-1</t>
  </si>
  <si>
    <t>LIB.3965-1</t>
  </si>
  <si>
    <t>LIB.3967-1</t>
  </si>
  <si>
    <t>LIB.3978-1</t>
  </si>
  <si>
    <t>LIB.3980-1</t>
  </si>
  <si>
    <r>
      <t xml:space="preserve">Total Débitos: </t>
    </r>
    <r>
      <rPr>
        <b/>
        <sz val="10"/>
        <color indexed="8"/>
        <rFont val="Arial"/>
        <family val="2"/>
      </rPr>
      <t>6,003,907,344.31</t>
    </r>
  </si>
  <si>
    <r>
      <t xml:space="preserve">Total Créditos: </t>
    </r>
    <r>
      <rPr>
        <b/>
        <sz val="10"/>
        <color indexed="8"/>
        <rFont val="Arial"/>
        <family val="2"/>
      </rPr>
      <t>6,014,366,251.70</t>
    </r>
  </si>
  <si>
    <r>
      <t xml:space="preserve">Balance: </t>
    </r>
    <r>
      <rPr>
        <b/>
        <sz val="10"/>
        <color indexed="8"/>
        <rFont val="Arial"/>
        <family val="2"/>
      </rPr>
      <t>(10,458,907.39)</t>
    </r>
  </si>
  <si>
    <t>Conciliación Bancaria al 31 de Marzo de 2024</t>
  </si>
  <si>
    <t>Cuenta Contable No. 1-10-00-01-02</t>
  </si>
  <si>
    <t>Nombre de Cta.:  Cuenta Colectora  2082 ( PAGADORA)</t>
  </si>
  <si>
    <t>2082001001</t>
  </si>
  <si>
    <t>Libramientos anulados Nos. 2296,2299,</t>
  </si>
  <si>
    <t>Total</t>
  </si>
  <si>
    <t>Transferencias emitidas</t>
  </si>
  <si>
    <t>Sub-Total</t>
  </si>
  <si>
    <t xml:space="preserve">             Manuel Garcia </t>
  </si>
  <si>
    <t xml:space="preserve">                                         Yasirys German</t>
  </si>
  <si>
    <t xml:space="preserve">      Yasirys Germán</t>
  </si>
  <si>
    <t xml:space="preserve">          Autorizado por</t>
  </si>
  <si>
    <t xml:space="preserve">    Enc. Ingresos</t>
  </si>
  <si>
    <t xml:space="preserve">                                </t>
  </si>
  <si>
    <t xml:space="preserve">       Puesto que ocupa</t>
  </si>
  <si>
    <r>
      <t xml:space="preserve">Libro Mayor Auxiliar de </t>
    </r>
    <r>
      <rPr>
        <sz val="10"/>
        <color indexed="8"/>
        <rFont val="Arial"/>
        <family val="2"/>
      </rPr>
      <t>Cta. Dolares no.22623101000262 Proyecto Mango y Aguacate (1-10-00-01-10)</t>
    </r>
  </si>
  <si>
    <r>
      <t xml:space="preserve">Total Débitos: </t>
    </r>
    <r>
      <rPr>
        <b/>
        <sz val="10"/>
        <color indexed="8"/>
        <rFont val="Arial"/>
        <family val="2"/>
      </rPr>
      <t>153,521.65</t>
    </r>
  </si>
  <si>
    <r>
      <t xml:space="preserve">Balance: </t>
    </r>
    <r>
      <rPr>
        <b/>
        <sz val="10"/>
        <color indexed="8"/>
        <rFont val="Arial"/>
        <family val="2"/>
      </rPr>
      <t>153,521.65</t>
    </r>
  </si>
  <si>
    <r>
      <t xml:space="preserve">Libro Mayor Auxiliar de </t>
    </r>
    <r>
      <rPr>
        <sz val="10"/>
        <color indexed="8"/>
        <rFont val="Arial"/>
        <family val="2"/>
      </rPr>
      <t>Cuenta Euro no.22623101000279, apoyo al emprendimiento a mujeres vulnerables  (1-10-00-01-17)</t>
    </r>
  </si>
  <si>
    <r>
      <t xml:space="preserve">Total Débitos: </t>
    </r>
    <r>
      <rPr>
        <b/>
        <sz val="10"/>
        <color indexed="8"/>
        <rFont val="Arial"/>
        <family val="2"/>
      </rPr>
      <t>425,000.00</t>
    </r>
  </si>
  <si>
    <r>
      <t xml:space="preserve">Balance: </t>
    </r>
    <r>
      <rPr>
        <b/>
        <sz val="10"/>
        <color indexed="8"/>
        <rFont val="Arial"/>
        <family val="2"/>
      </rPr>
      <t>425,000.00</t>
    </r>
  </si>
  <si>
    <t xml:space="preserve">                 MINISTERIO DE INDUSTRIA Y COMERCIO Y MIPYMES</t>
  </si>
  <si>
    <t xml:space="preserve">             Conciliación Bancaria al 31 de Marzo del 2024</t>
  </si>
  <si>
    <t xml:space="preserve">                                           Cuenta Contable No. 1-10-00-01-10</t>
  </si>
  <si>
    <t>Nombre de Cta.:  Proyecto Ampliac. Capac. Fortalecimiento de las Mipymes de las Cadenas de Valor Mango y Aguacate   US$</t>
  </si>
  <si>
    <t xml:space="preserve"> DO64TENA00023106211500010015</t>
  </si>
  <si>
    <t xml:space="preserve">CUENTA REPUBLICA DOMINICANA EN DOLARES ESTADOUNIDENSES - BC:                                                                         </t>
  </si>
  <si>
    <t>Sub-Cuenta :7327001000</t>
  </si>
  <si>
    <t xml:space="preserve"> 00117465427</t>
  </si>
  <si>
    <t>DI - 7327</t>
  </si>
  <si>
    <t>Desembolso recibido de Organismo Internacionales (AAICD)</t>
  </si>
  <si>
    <t>Juan N. Mendez W.</t>
  </si>
  <si>
    <t>Analista Financiero</t>
  </si>
  <si>
    <t>Conciliación Bancaria al 31 de Marzo del 2024</t>
  </si>
  <si>
    <t xml:space="preserve">                     Cuenta Contable No. 1-10-00-01-17</t>
  </si>
  <si>
    <t>Nombre de Cta.: Apoyo al Emprendimiento y Fortalecimiento de Mipymes de conomia verde liderada por Mujeres Vulnerables - Euros</t>
  </si>
  <si>
    <t xml:space="preserve">CUENTA REPUBLICA DOMINICANA EN EUROS - BC:                                                                         </t>
  </si>
  <si>
    <t>Sub-Cuenta  No.</t>
  </si>
  <si>
    <t>DO37TENA00023106211500010016</t>
  </si>
  <si>
    <t>DI - 7363</t>
  </si>
  <si>
    <t>Desembolso recibido de Organismo Internacionales (AECID)</t>
  </si>
  <si>
    <t>Nota: La tasa de transferencia del Banco Central para la equivalancia del monto en RD$ fue de 63.8353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</si>
</sst>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1C0A]d/m/yyyy"/>
    <numFmt numFmtId="165" formatCode="[$-11C0A]#,##0.00;\(#,##0.00\)"/>
    <numFmt numFmtId="166" formatCode="_(* #,##0.00_);_(* \(#,##0.00\);_(* &quot;-&quot;??_);_(@_)"/>
    <numFmt numFmtId="167" formatCode="_([$$-1C0A]* #,##0.00_);_([$$-1C0A]* \(#,##0.00\);_([$$-1C0A]* &quot;-&quot;??_);_(@_)"/>
    <numFmt numFmtId="168" formatCode="_([$€-2]\ * #,##0.00_);_([$€-2]\ * \(#,##0.00\);_([$€-2]\ * &quot;-&quot;??_);_(@_)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1"/>
      <name val="Times New Roman"/>
      <family val="1"/>
    </font>
    <font>
      <sz val="12"/>
      <color theme="1"/>
      <name val="Times New Roman"/>
      <family val="1"/>
    </font>
    <font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  <font>
      <u val="singleAccounting"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name val="Calibri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/>
      <right style="medium"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thin"/>
      <bottom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/>
      <right/>
      <top/>
      <bottom style="dotted"/>
    </border>
    <border>
      <left/>
      <right style="medium"/>
      <top/>
      <bottom style="dotted"/>
    </border>
    <border>
      <left style="medium"/>
      <right/>
      <top/>
      <bottom style="thin"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 style="thin"/>
      <top style="thin"/>
      <bottom style="double"/>
    </border>
    <border>
      <left/>
      <right style="thin"/>
      <top/>
      <bottom style="dotted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>
        <color indexed="9"/>
      </left>
      <right/>
      <top/>
      <bottom/>
    </border>
    <border>
      <left style="medium"/>
      <right/>
      <top style="thin"/>
      <bottom/>
    </border>
    <border>
      <left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166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82">
    <xf numFmtId="0" fontId="0" fillId="0" borderId="0" xfId="0"/>
    <xf numFmtId="0" fontId="4" fillId="2" borderId="1" xfId="0" applyFont="1" applyFill="1" applyBorder="1" applyAlignment="1" applyProtection="1">
      <alignment horizontal="center" vertical="top" wrapText="1" readingOrder="1"/>
      <protection locked="0"/>
    </xf>
    <xf numFmtId="164" fontId="3" fillId="0" borderId="1" xfId="0" applyNumberFormat="1" applyFont="1" applyBorder="1" applyAlignment="1" applyProtection="1">
      <alignment horizontal="center" vertical="top" wrapText="1" readingOrder="1"/>
      <protection locked="0"/>
    </xf>
    <xf numFmtId="0" fontId="3" fillId="0" borderId="1" xfId="0" applyFont="1" applyBorder="1" applyAlignment="1" applyProtection="1">
      <alignment horizontal="center" vertical="top" wrapText="1" readingOrder="1"/>
      <protection locked="0"/>
    </xf>
    <xf numFmtId="165" fontId="3" fillId="0" borderId="1" xfId="0" applyNumberFormat="1" applyFont="1" applyBorder="1" applyAlignment="1" applyProtection="1">
      <alignment horizontal="right" vertical="top" wrapText="1" readingOrder="1"/>
      <protection locked="0"/>
    </xf>
    <xf numFmtId="165" fontId="0" fillId="0" borderId="0" xfId="0" applyNumberFormat="1"/>
    <xf numFmtId="0" fontId="5" fillId="3" borderId="2" xfId="21" applyFont="1" applyFill="1" applyBorder="1">
      <alignment/>
      <protection/>
    </xf>
    <xf numFmtId="0" fontId="5" fillId="3" borderId="3" xfId="21" applyFont="1" applyFill="1" applyBorder="1">
      <alignment/>
      <protection/>
    </xf>
    <xf numFmtId="0" fontId="6" fillId="3" borderId="3" xfId="21" applyFont="1" applyFill="1" applyBorder="1">
      <alignment/>
      <protection/>
    </xf>
    <xf numFmtId="166" fontId="6" fillId="3" borderId="4" xfId="22" applyFont="1" applyFill="1" applyBorder="1"/>
    <xf numFmtId="0" fontId="6" fillId="3" borderId="5" xfId="21" applyFont="1" applyFill="1" applyBorder="1">
      <alignment/>
      <protection/>
    </xf>
    <xf numFmtId="166" fontId="6" fillId="3" borderId="6" xfId="22" applyFont="1" applyFill="1" applyBorder="1"/>
    <xf numFmtId="0" fontId="8" fillId="3" borderId="5" xfId="21" applyFont="1" applyFill="1" applyBorder="1" applyAlignment="1">
      <alignment horizontal="center"/>
      <protection/>
    </xf>
    <xf numFmtId="0" fontId="8" fillId="3" borderId="6" xfId="21" applyFont="1" applyFill="1" applyBorder="1" applyAlignment="1">
      <alignment horizontal="center"/>
      <protection/>
    </xf>
    <xf numFmtId="0" fontId="9" fillId="3" borderId="5" xfId="21" applyFont="1" applyFill="1" applyBorder="1" applyAlignment="1">
      <alignment horizontal="center"/>
      <protection/>
    </xf>
    <xf numFmtId="0" fontId="9" fillId="3" borderId="6" xfId="21" applyFont="1" applyFill="1" applyBorder="1" applyAlignment="1">
      <alignment horizontal="center"/>
      <protection/>
    </xf>
    <xf numFmtId="0" fontId="7" fillId="3" borderId="6" xfId="21" applyFont="1" applyFill="1" applyBorder="1">
      <alignment/>
      <protection/>
    </xf>
    <xf numFmtId="49" fontId="10" fillId="3" borderId="7" xfId="21" applyNumberFormat="1" applyFont="1" applyFill="1" applyBorder="1" applyAlignment="1" applyProtection="1">
      <alignment horizontal="left"/>
      <protection locked="0"/>
    </xf>
    <xf numFmtId="0" fontId="6" fillId="3" borderId="8" xfId="21" applyFont="1" applyFill="1" applyBorder="1" applyProtection="1">
      <alignment/>
      <protection locked="0"/>
    </xf>
    <xf numFmtId="0" fontId="8" fillId="3" borderId="8" xfId="21" applyFont="1" applyFill="1" applyBorder="1" applyProtection="1">
      <alignment/>
      <protection locked="0"/>
    </xf>
    <xf numFmtId="166" fontId="6" fillId="3" borderId="0" xfId="22" applyFont="1" applyFill="1" applyBorder="1"/>
    <xf numFmtId="0" fontId="10" fillId="3" borderId="6" xfId="21" applyFont="1" applyFill="1" applyBorder="1" applyAlignment="1" applyProtection="1">
      <alignment horizontal="left"/>
      <protection locked="0"/>
    </xf>
    <xf numFmtId="166" fontId="6" fillId="3" borderId="8" xfId="22" applyFont="1" applyFill="1" applyBorder="1"/>
    <xf numFmtId="0" fontId="6" fillId="3" borderId="9" xfId="21" applyFont="1" applyFill="1" applyBorder="1">
      <alignment/>
      <protection/>
    </xf>
    <xf numFmtId="0" fontId="8" fillId="3" borderId="10" xfId="21" applyFont="1" applyFill="1" applyBorder="1" applyAlignment="1">
      <alignment horizontal="left"/>
      <protection/>
    </xf>
    <xf numFmtId="0" fontId="6" fillId="3" borderId="10" xfId="21" applyFont="1" applyFill="1" applyBorder="1" applyProtection="1">
      <alignment/>
      <protection locked="0"/>
    </xf>
    <xf numFmtId="0" fontId="8" fillId="3" borderId="10" xfId="21" applyFont="1" applyFill="1" applyBorder="1" applyProtection="1">
      <alignment/>
      <protection locked="0"/>
    </xf>
    <xf numFmtId="0" fontId="10" fillId="3" borderId="10" xfId="21" applyFont="1" applyFill="1" applyBorder="1" applyAlignment="1" applyProtection="1">
      <alignment horizontal="left"/>
      <protection locked="0"/>
    </xf>
    <xf numFmtId="166" fontId="6" fillId="3" borderId="10" xfId="22" applyFont="1" applyFill="1" applyBorder="1"/>
    <xf numFmtId="0" fontId="10" fillId="3" borderId="11" xfId="21" applyFont="1" applyFill="1" applyBorder="1" applyAlignment="1" applyProtection="1">
      <alignment horizontal="left"/>
      <protection locked="0"/>
    </xf>
    <xf numFmtId="0" fontId="6" fillId="0" borderId="5" xfId="21" applyFont="1" applyBorder="1">
      <alignment/>
      <protection/>
    </xf>
    <xf numFmtId="166" fontId="6" fillId="0" borderId="6" xfId="22" applyFont="1" applyBorder="1"/>
    <xf numFmtId="166" fontId="7" fillId="4" borderId="6" xfId="22" applyFont="1" applyFill="1" applyBorder="1" applyAlignment="1">
      <alignment horizontal="center"/>
    </xf>
    <xf numFmtId="166" fontId="6" fillId="0" borderId="6" xfId="22" applyFont="1" applyBorder="1" applyProtection="1">
      <protection locked="0"/>
    </xf>
    <xf numFmtId="166" fontId="6" fillId="0" borderId="7" xfId="22" applyFont="1" applyBorder="1" applyProtection="1">
      <protection locked="0"/>
    </xf>
    <xf numFmtId="166" fontId="7" fillId="0" borderId="6" xfId="22" applyFont="1" applyBorder="1" applyProtection="1">
      <protection/>
    </xf>
    <xf numFmtId="166" fontId="7" fillId="4" borderId="12" xfId="22" applyFont="1" applyFill="1" applyBorder="1" applyProtection="1">
      <protection/>
    </xf>
    <xf numFmtId="0" fontId="6" fillId="0" borderId="6" xfId="21" applyFont="1" applyBorder="1" applyAlignment="1" applyProtection="1">
      <alignment horizontal="center"/>
      <protection locked="0"/>
    </xf>
    <xf numFmtId="0" fontId="6" fillId="0" borderId="6" xfId="21" applyFont="1" applyBorder="1" applyProtection="1">
      <alignment/>
      <protection locked="0"/>
    </xf>
    <xf numFmtId="166" fontId="6" fillId="0" borderId="6" xfId="22" applyFont="1" applyBorder="1" applyProtection="1">
      <protection/>
    </xf>
    <xf numFmtId="43" fontId="0" fillId="0" borderId="6" xfId="20" applyFont="1" applyBorder="1"/>
    <xf numFmtId="166" fontId="7" fillId="4" borderId="11" xfId="22" applyFont="1" applyFill="1" applyBorder="1" applyProtection="1">
      <protection/>
    </xf>
    <xf numFmtId="0" fontId="6" fillId="0" borderId="9" xfId="21" applyFont="1" applyBorder="1">
      <alignment/>
      <protection/>
    </xf>
    <xf numFmtId="0" fontId="7" fillId="0" borderId="10" xfId="21" applyFont="1" applyBorder="1">
      <alignment/>
      <protection/>
    </xf>
    <xf numFmtId="0" fontId="6" fillId="0" borderId="10" xfId="21" applyFont="1" applyBorder="1">
      <alignment/>
      <protection/>
    </xf>
    <xf numFmtId="166" fontId="7" fillId="0" borderId="11" xfId="22" applyFont="1" applyFill="1" applyBorder="1"/>
    <xf numFmtId="166" fontId="13" fillId="0" borderId="6" xfId="22" applyFont="1" applyFill="1" applyBorder="1" applyAlignment="1">
      <alignment horizontal="right"/>
    </xf>
    <xf numFmtId="166" fontId="7" fillId="0" borderId="6" xfId="22" applyFont="1" applyFill="1" applyBorder="1"/>
    <xf numFmtId="0" fontId="6" fillId="0" borderId="5" xfId="21" applyFont="1" applyBorder="1" applyProtection="1">
      <alignment/>
      <protection locked="0"/>
    </xf>
    <xf numFmtId="0" fontId="7" fillId="0" borderId="8" xfId="21" applyFont="1" applyBorder="1" applyAlignment="1" applyProtection="1">
      <alignment horizontal="center"/>
      <protection locked="0"/>
    </xf>
    <xf numFmtId="0" fontId="7" fillId="0" borderId="8" xfId="21" applyFont="1" applyBorder="1" applyProtection="1">
      <alignment/>
      <protection locked="0"/>
    </xf>
    <xf numFmtId="0" fontId="7" fillId="0" borderId="7" xfId="21" applyFont="1" applyBorder="1" applyAlignment="1" applyProtection="1">
      <alignment horizontal="center"/>
      <protection locked="0"/>
    </xf>
    <xf numFmtId="0" fontId="6" fillId="0" borderId="6" xfId="21" applyFont="1" applyBorder="1" applyAlignment="1">
      <alignment horizontal="center"/>
      <protection/>
    </xf>
    <xf numFmtId="14" fontId="13" fillId="0" borderId="13" xfId="21" applyNumberFormat="1" applyFont="1" applyBorder="1" applyAlignment="1">
      <alignment horizontal="center" vertical="center"/>
      <protection/>
    </xf>
    <xf numFmtId="0" fontId="6" fillId="0" borderId="14" xfId="21" applyFont="1" applyBorder="1">
      <alignment/>
      <protection/>
    </xf>
    <xf numFmtId="0" fontId="6" fillId="0" borderId="14" xfId="21" applyFont="1" applyBorder="1" applyAlignment="1">
      <alignment horizontal="center"/>
      <protection/>
    </xf>
    <xf numFmtId="0" fontId="6" fillId="3" borderId="0" xfId="21" applyFont="1" applyFill="1">
      <alignment/>
      <protection/>
    </xf>
    <xf numFmtId="0" fontId="8" fillId="3" borderId="0" xfId="21" applyFont="1" applyFill="1" applyAlignment="1">
      <alignment horizontal="center"/>
      <protection/>
    </xf>
    <xf numFmtId="0" fontId="9" fillId="3" borderId="0" xfId="21" applyFont="1" applyFill="1" applyAlignment="1">
      <alignment horizontal="center"/>
      <protection/>
    </xf>
    <xf numFmtId="0" fontId="7" fillId="3" borderId="0" xfId="21" applyFont="1" applyFill="1">
      <alignment/>
      <protection/>
    </xf>
    <xf numFmtId="0" fontId="8" fillId="3" borderId="0" xfId="21" applyFont="1" applyFill="1">
      <alignment/>
      <protection/>
    </xf>
    <xf numFmtId="0" fontId="10" fillId="3" borderId="0" xfId="21" applyFont="1" applyFill="1" applyProtection="1">
      <alignment/>
      <protection locked="0"/>
    </xf>
    <xf numFmtId="0" fontId="8" fillId="3" borderId="0" xfId="21" applyFont="1" applyFill="1" applyAlignment="1">
      <alignment horizontal="left"/>
      <protection/>
    </xf>
    <xf numFmtId="0" fontId="10" fillId="3" borderId="0" xfId="21" applyFont="1" applyFill="1" applyAlignment="1" applyProtection="1">
      <alignment horizontal="left"/>
      <protection locked="0"/>
    </xf>
    <xf numFmtId="0" fontId="6" fillId="3" borderId="0" xfId="21" applyFont="1" applyFill="1" applyProtection="1">
      <alignment/>
      <protection locked="0"/>
    </xf>
    <xf numFmtId="0" fontId="8" fillId="3" borderId="0" xfId="21" applyFont="1" applyFill="1" applyProtection="1">
      <alignment/>
      <protection locked="0"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6" fillId="0" borderId="0" xfId="21" applyFont="1" applyAlignment="1">
      <alignment horizontal="center"/>
      <protection/>
    </xf>
    <xf numFmtId="0" fontId="11" fillId="0" borderId="0" xfId="21" applyFont="1">
      <alignment/>
      <protection/>
    </xf>
    <xf numFmtId="0" fontId="6" fillId="0" borderId="0" xfId="21" applyFont="1" applyAlignment="1">
      <alignment horizontal="left"/>
      <protection/>
    </xf>
    <xf numFmtId="0" fontId="12" fillId="0" borderId="0" xfId="21" applyFont="1">
      <alignment/>
      <protection/>
    </xf>
    <xf numFmtId="0" fontId="6" fillId="0" borderId="0" xfId="21" applyFont="1" applyAlignment="1">
      <alignment vertical="center"/>
      <protection/>
    </xf>
    <xf numFmtId="0" fontId="6" fillId="0" borderId="0" xfId="21" applyFont="1" applyAlignment="1">
      <alignment horizontal="center" vertical="center"/>
      <protection/>
    </xf>
    <xf numFmtId="0" fontId="7" fillId="0" borderId="0" xfId="21" applyFont="1" applyAlignment="1" applyProtection="1">
      <alignment horizontal="center"/>
      <protection locked="0"/>
    </xf>
    <xf numFmtId="0" fontId="7" fillId="0" borderId="0" xfId="21" applyFont="1" applyProtection="1">
      <alignment/>
      <protection locked="0"/>
    </xf>
    <xf numFmtId="0" fontId="6" fillId="0" borderId="0" xfId="21" applyFont="1" applyProtection="1">
      <alignment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0" fillId="0" borderId="5" xfId="0" applyBorder="1"/>
    <xf numFmtId="0" fontId="10" fillId="3" borderId="8" xfId="21" applyFont="1" applyFill="1" applyBorder="1" applyAlignment="1" applyProtection="1">
      <alignment horizontal="left"/>
      <protection locked="0"/>
    </xf>
    <xf numFmtId="0" fontId="8" fillId="3" borderId="8" xfId="21" applyFont="1" applyFill="1" applyBorder="1" applyAlignment="1">
      <alignment horizontal="left"/>
      <protection/>
    </xf>
    <xf numFmtId="0" fontId="10" fillId="3" borderId="15" xfId="21" applyFont="1" applyFill="1" applyBorder="1" applyAlignment="1" applyProtection="1">
      <alignment horizontal="left"/>
      <protection locked="0"/>
    </xf>
    <xf numFmtId="0" fontId="6" fillId="0" borderId="16" xfId="21" applyFont="1" applyBorder="1">
      <alignment/>
      <protection/>
    </xf>
    <xf numFmtId="0" fontId="6" fillId="0" borderId="17" xfId="21" applyFont="1" applyBorder="1">
      <alignment/>
      <protection/>
    </xf>
    <xf numFmtId="166" fontId="6" fillId="0" borderId="18" xfId="22" applyFont="1" applyBorder="1"/>
    <xf numFmtId="166" fontId="7" fillId="0" borderId="15" xfId="22" applyFont="1" applyBorder="1" applyProtection="1">
      <protection/>
    </xf>
    <xf numFmtId="0" fontId="6" fillId="0" borderId="19" xfId="21" applyFont="1" applyBorder="1" applyAlignment="1">
      <alignment horizontal="center"/>
      <protection/>
    </xf>
    <xf numFmtId="0" fontId="6" fillId="0" borderId="20" xfId="21" applyFont="1" applyBorder="1" applyAlignment="1" applyProtection="1">
      <alignment horizontal="center"/>
      <protection locked="0"/>
    </xf>
    <xf numFmtId="166" fontId="6" fillId="0" borderId="15" xfId="22" applyFont="1" applyBorder="1" applyProtection="1">
      <protection/>
    </xf>
    <xf numFmtId="0" fontId="7" fillId="0" borderId="17" xfId="21" applyFont="1" applyBorder="1">
      <alignment/>
      <protection/>
    </xf>
    <xf numFmtId="0" fontId="6" fillId="0" borderId="21" xfId="21" applyFont="1" applyBorder="1" applyProtection="1">
      <alignment/>
      <protection locked="0"/>
    </xf>
    <xf numFmtId="166" fontId="5" fillId="0" borderId="6" xfId="22" applyFont="1" applyFill="1" applyBorder="1" applyAlignment="1">
      <alignment horizontal="right"/>
    </xf>
    <xf numFmtId="0" fontId="6" fillId="0" borderId="13" xfId="21" applyFont="1" applyBorder="1">
      <alignment/>
      <protection/>
    </xf>
    <xf numFmtId="0" fontId="12" fillId="0" borderId="14" xfId="21" applyFont="1" applyBorder="1">
      <alignment/>
      <protection/>
    </xf>
    <xf numFmtId="0" fontId="13" fillId="0" borderId="14" xfId="21" applyFont="1" applyBorder="1">
      <alignment/>
      <protection/>
    </xf>
    <xf numFmtId="166" fontId="6" fillId="0" borderId="22" xfId="22" applyFont="1" applyBorder="1"/>
    <xf numFmtId="0" fontId="4" fillId="2" borderId="1" xfId="0" applyFont="1" applyFill="1" applyBorder="1" applyAlignment="1" applyProtection="1">
      <alignment horizontal="center" vertical="top" wrapText="1" readingOrder="1"/>
      <protection locked="0"/>
    </xf>
    <xf numFmtId="164" fontId="3" fillId="0" borderId="1" xfId="0" applyNumberFormat="1" applyFont="1" applyBorder="1" applyAlignment="1" applyProtection="1">
      <alignment horizontal="center" vertical="top" wrapText="1" readingOrder="1"/>
      <protection locked="0"/>
    </xf>
    <xf numFmtId="0" fontId="3" fillId="0" borderId="1" xfId="0" applyFont="1" applyBorder="1" applyAlignment="1" applyProtection="1">
      <alignment horizontal="center" vertical="top" wrapText="1" readingOrder="1"/>
      <protection locked="0"/>
    </xf>
    <xf numFmtId="165" fontId="3" fillId="0" borderId="1" xfId="0" applyNumberFormat="1" applyFont="1" applyBorder="1" applyAlignment="1" applyProtection="1">
      <alignment horizontal="right" vertical="top" wrapText="1" readingOrder="1"/>
      <protection locked="0"/>
    </xf>
    <xf numFmtId="165" fontId="14" fillId="0" borderId="0" xfId="0" applyNumberFormat="1" applyFont="1"/>
    <xf numFmtId="0" fontId="0" fillId="0" borderId="3" xfId="0" applyBorder="1" applyAlignment="1">
      <alignment horizontal="left" vertical="top"/>
    </xf>
    <xf numFmtId="0" fontId="8" fillId="3" borderId="8" xfId="21" applyFont="1" applyFill="1" applyBorder="1">
      <alignment/>
      <protection/>
    </xf>
    <xf numFmtId="43" fontId="14" fillId="0" borderId="0" xfId="20" applyFont="1"/>
    <xf numFmtId="0" fontId="6" fillId="3" borderId="2" xfId="21" applyFont="1" applyFill="1" applyBorder="1">
      <alignment/>
      <protection/>
    </xf>
    <xf numFmtId="0" fontId="10" fillId="3" borderId="7" xfId="21" applyFont="1" applyFill="1" applyBorder="1" applyAlignment="1" applyProtection="1">
      <alignment horizontal="left"/>
      <protection locked="0"/>
    </xf>
    <xf numFmtId="0" fontId="6" fillId="0" borderId="23" xfId="21" applyFont="1" applyBorder="1">
      <alignment/>
      <protection/>
    </xf>
    <xf numFmtId="0" fontId="0" fillId="0" borderId="3" xfId="0" applyBorder="1"/>
    <xf numFmtId="0" fontId="0" fillId="0" borderId="4" xfId="0" applyBorder="1"/>
    <xf numFmtId="0" fontId="5" fillId="3" borderId="5" xfId="21" applyFont="1" applyFill="1" applyBorder="1">
      <alignment/>
      <protection/>
    </xf>
    <xf numFmtId="0" fontId="5" fillId="3" borderId="0" xfId="21" applyFont="1" applyFill="1">
      <alignment/>
      <protection/>
    </xf>
    <xf numFmtId="0" fontId="7" fillId="3" borderId="5" xfId="21" applyFont="1" applyFill="1" applyBorder="1">
      <alignment/>
      <protection/>
    </xf>
    <xf numFmtId="0" fontId="8" fillId="3" borderId="5" xfId="21" applyFont="1" applyFill="1" applyBorder="1">
      <alignment/>
      <protection/>
    </xf>
    <xf numFmtId="49" fontId="10" fillId="3" borderId="7" xfId="21" applyNumberFormat="1" applyFont="1" applyFill="1" applyBorder="1" applyAlignment="1" applyProtection="1">
      <alignment horizontal="center"/>
      <protection locked="0"/>
    </xf>
    <xf numFmtId="0" fontId="8" fillId="3" borderId="5" xfId="21" applyFont="1" applyFill="1" applyBorder="1" applyAlignment="1">
      <alignment horizontal="left"/>
      <protection/>
    </xf>
    <xf numFmtId="0" fontId="7" fillId="0" borderId="5" xfId="21" applyFont="1" applyBorder="1">
      <alignment/>
      <protection/>
    </xf>
    <xf numFmtId="0" fontId="11" fillId="0" borderId="5" xfId="21" applyFont="1" applyBorder="1" applyAlignment="1">
      <alignment horizontal="left"/>
      <protection/>
    </xf>
    <xf numFmtId="0" fontId="11" fillId="0" borderId="0" xfId="21" applyFont="1" applyAlignment="1">
      <alignment horizontal="left"/>
      <protection/>
    </xf>
    <xf numFmtId="0" fontId="6" fillId="0" borderId="5" xfId="21" applyFont="1" applyBorder="1" applyAlignment="1">
      <alignment horizontal="left"/>
      <protection/>
    </xf>
    <xf numFmtId="165" fontId="16" fillId="0" borderId="6" xfId="0" applyNumberFormat="1" applyFont="1" applyBorder="1"/>
    <xf numFmtId="0" fontId="7" fillId="0" borderId="5" xfId="21" applyFont="1" applyBorder="1" applyAlignment="1">
      <alignment horizontal="left"/>
      <protection/>
    </xf>
    <xf numFmtId="0" fontId="7" fillId="0" borderId="0" xfId="21" applyFont="1" applyAlignment="1">
      <alignment horizontal="left"/>
      <protection/>
    </xf>
    <xf numFmtId="166" fontId="7" fillId="3" borderId="6" xfId="22" applyFont="1" applyFill="1" applyBorder="1" applyProtection="1">
      <protection/>
    </xf>
    <xf numFmtId="0" fontId="0" fillId="0" borderId="6" xfId="0" applyBorder="1"/>
    <xf numFmtId="0" fontId="6" fillId="0" borderId="21" xfId="21" applyFont="1" applyBorder="1">
      <alignment/>
      <protection/>
    </xf>
    <xf numFmtId="0" fontId="6" fillId="0" borderId="8" xfId="21" applyFont="1" applyBorder="1" applyAlignment="1">
      <alignment horizontal="left"/>
      <protection/>
    </xf>
    <xf numFmtId="0" fontId="6" fillId="0" borderId="8" xfId="21" applyFont="1" applyBorder="1" applyAlignment="1">
      <alignment horizontal="center"/>
      <protection/>
    </xf>
    <xf numFmtId="0" fontId="6" fillId="0" borderId="7" xfId="21" applyFont="1" applyBorder="1" applyAlignment="1" applyProtection="1">
      <alignment horizontal="center"/>
      <protection locked="0"/>
    </xf>
    <xf numFmtId="0" fontId="7" fillId="0" borderId="9" xfId="21" applyFont="1" applyBorder="1" applyAlignment="1">
      <alignment horizontal="left"/>
      <protection/>
    </xf>
    <xf numFmtId="0" fontId="0" fillId="0" borderId="10" xfId="0" applyBorder="1"/>
    <xf numFmtId="0" fontId="7" fillId="0" borderId="10" xfId="21" applyFont="1" applyBorder="1" applyAlignment="1">
      <alignment horizontal="left"/>
      <protection/>
    </xf>
    <xf numFmtId="166" fontId="7" fillId="3" borderId="11" xfId="22" applyFont="1" applyFill="1" applyBorder="1" applyProtection="1">
      <protection/>
    </xf>
    <xf numFmtId="166" fontId="7" fillId="0" borderId="6" xfId="22" applyFont="1" applyBorder="1" applyProtection="1">
      <protection locked="0"/>
    </xf>
    <xf numFmtId="0" fontId="7" fillId="0" borderId="8" xfId="21" applyFont="1" applyBorder="1">
      <alignment/>
      <protection/>
    </xf>
    <xf numFmtId="166" fontId="7" fillId="3" borderId="7" xfId="22" applyFont="1" applyFill="1" applyBorder="1" applyProtection="1">
      <protection/>
    </xf>
    <xf numFmtId="0" fontId="0" fillId="0" borderId="2" xfId="0" applyBorder="1"/>
    <xf numFmtId="0" fontId="5" fillId="3" borderId="3" xfId="21" applyFont="1" applyFill="1" applyBorder="1" applyAlignment="1">
      <alignment vertical="top"/>
      <protection/>
    </xf>
    <xf numFmtId="0" fontId="9" fillId="0" borderId="6" xfId="21" applyFont="1" applyBorder="1" applyAlignment="1">
      <alignment horizontal="center"/>
      <protection/>
    </xf>
    <xf numFmtId="0" fontId="7" fillId="0" borderId="6" xfId="21" applyFont="1" applyBorder="1">
      <alignment/>
      <protection/>
    </xf>
    <xf numFmtId="0" fontId="17" fillId="3" borderId="0" xfId="21" applyFont="1" applyFill="1" applyProtection="1">
      <alignment/>
      <protection locked="0"/>
    </xf>
    <xf numFmtId="0" fontId="18" fillId="3" borderId="0" xfId="21" applyFont="1" applyFill="1" applyProtection="1">
      <alignment/>
      <protection locked="0"/>
    </xf>
    <xf numFmtId="0" fontId="19" fillId="3" borderId="0" xfId="21" applyFont="1" applyFill="1" applyAlignment="1" applyProtection="1">
      <alignment horizontal="left"/>
      <protection locked="0"/>
    </xf>
    <xf numFmtId="166" fontId="17" fillId="3" borderId="0" xfId="22" applyFont="1" applyFill="1" applyBorder="1"/>
    <xf numFmtId="0" fontId="18" fillId="3" borderId="0" xfId="21" applyFont="1" applyFill="1" applyAlignment="1">
      <alignment horizontal="left"/>
      <protection/>
    </xf>
    <xf numFmtId="166" fontId="20" fillId="3" borderId="0" xfId="22" applyFont="1" applyFill="1" applyBorder="1"/>
    <xf numFmtId="166" fontId="7" fillId="0" borderId="7" xfId="22" applyFont="1" applyBorder="1" applyProtection="1">
      <protection locked="0"/>
    </xf>
    <xf numFmtId="166" fontId="7" fillId="0" borderId="6" xfId="22" applyFont="1" applyFill="1" applyBorder="1" applyAlignment="1">
      <alignment horizontal="center"/>
    </xf>
    <xf numFmtId="0" fontId="7" fillId="0" borderId="6" xfId="21" applyFont="1" applyBorder="1" applyAlignment="1" applyProtection="1">
      <alignment horizontal="center"/>
      <protection locked="0"/>
    </xf>
    <xf numFmtId="0" fontId="0" fillId="0" borderId="14" xfId="0" applyBorder="1"/>
    <xf numFmtId="0" fontId="0" fillId="0" borderId="22" xfId="0" applyBorder="1"/>
    <xf numFmtId="164" fontId="3" fillId="0" borderId="0" xfId="0" applyNumberFormat="1" applyFont="1" applyAlignment="1" applyProtection="1">
      <alignment horizontal="center" vertical="top" wrapText="1" readingOrder="1"/>
      <protection locked="0"/>
    </xf>
    <xf numFmtId="165" fontId="3" fillId="0" borderId="0" xfId="0" applyNumberFormat="1" applyFont="1" applyAlignment="1" applyProtection="1">
      <alignment horizontal="right" vertical="top" wrapText="1" readingOrder="1"/>
      <protection locked="0"/>
    </xf>
    <xf numFmtId="0" fontId="10" fillId="3" borderId="7" xfId="21" applyFont="1" applyFill="1" applyBorder="1" applyAlignment="1" applyProtection="1">
      <alignment horizontal="center"/>
      <protection locked="0"/>
    </xf>
    <xf numFmtId="43" fontId="21" fillId="0" borderId="6" xfId="20" applyFont="1" applyBorder="1"/>
    <xf numFmtId="43" fontId="21" fillId="3" borderId="6" xfId="20" applyFont="1" applyFill="1" applyBorder="1"/>
    <xf numFmtId="43" fontId="22" fillId="0" borderId="6" xfId="20" applyFont="1" applyFill="1" applyBorder="1"/>
    <xf numFmtId="43" fontId="23" fillId="0" borderId="6" xfId="20" applyFont="1" applyFill="1" applyBorder="1"/>
    <xf numFmtId="165" fontId="24" fillId="0" borderId="0" xfId="0" applyNumberFormat="1" applyFont="1"/>
    <xf numFmtId="43" fontId="6" fillId="0" borderId="6" xfId="20" applyFont="1" applyBorder="1" applyProtection="1">
      <protection locked="0"/>
    </xf>
    <xf numFmtId="0" fontId="6" fillId="3" borderId="24" xfId="21" applyFont="1" applyFill="1" applyBorder="1">
      <alignment/>
      <protection/>
    </xf>
    <xf numFmtId="0" fontId="5" fillId="3" borderId="23" xfId="21" applyFont="1" applyFill="1" applyBorder="1">
      <alignment/>
      <protection/>
    </xf>
    <xf numFmtId="0" fontId="6" fillId="3" borderId="23" xfId="21" applyFont="1" applyFill="1" applyBorder="1">
      <alignment/>
      <protection/>
    </xf>
    <xf numFmtId="166" fontId="6" fillId="3" borderId="25" xfId="22" applyFont="1" applyFill="1" applyBorder="1"/>
    <xf numFmtId="0" fontId="6" fillId="3" borderId="26" xfId="21" applyFont="1" applyFill="1" applyBorder="1">
      <alignment/>
      <protection/>
    </xf>
    <xf numFmtId="166" fontId="6" fillId="3" borderId="27" xfId="22" applyFont="1" applyFill="1" applyBorder="1"/>
    <xf numFmtId="0" fontId="9" fillId="3" borderId="26" xfId="21" applyFont="1" applyFill="1" applyBorder="1" applyAlignment="1">
      <alignment horizontal="center"/>
      <protection/>
    </xf>
    <xf numFmtId="0" fontId="9" fillId="3" borderId="27" xfId="21" applyFont="1" applyFill="1" applyBorder="1" applyAlignment="1">
      <alignment horizontal="center"/>
      <protection/>
    </xf>
    <xf numFmtId="0" fontId="7" fillId="3" borderId="27" xfId="21" applyFont="1" applyFill="1" applyBorder="1">
      <alignment/>
      <protection/>
    </xf>
    <xf numFmtId="49" fontId="10" fillId="3" borderId="28" xfId="21" applyNumberFormat="1" applyFont="1" applyFill="1" applyBorder="1" applyAlignment="1" applyProtection="1">
      <alignment horizontal="left"/>
      <protection locked="0"/>
    </xf>
    <xf numFmtId="0" fontId="10" fillId="3" borderId="25" xfId="21" applyFont="1" applyFill="1" applyBorder="1" applyAlignment="1" applyProtection="1">
      <alignment horizontal="left"/>
      <protection locked="0"/>
    </xf>
    <xf numFmtId="0" fontId="10" fillId="3" borderId="27" xfId="21" applyFont="1" applyFill="1" applyBorder="1" applyAlignment="1" applyProtection="1">
      <alignment horizontal="left"/>
      <protection locked="0"/>
    </xf>
    <xf numFmtId="0" fontId="6" fillId="0" borderId="29" xfId="21" applyFont="1" applyBorder="1">
      <alignment/>
      <protection/>
    </xf>
    <xf numFmtId="166" fontId="6" fillId="0" borderId="30" xfId="22" applyFont="1" applyBorder="1"/>
    <xf numFmtId="0" fontId="6" fillId="0" borderId="26" xfId="21" applyFont="1" applyBorder="1">
      <alignment/>
      <protection/>
    </xf>
    <xf numFmtId="166" fontId="7" fillId="4" borderId="27" xfId="22" applyFont="1" applyFill="1" applyBorder="1" applyAlignment="1">
      <alignment horizontal="center"/>
    </xf>
    <xf numFmtId="166" fontId="6" fillId="0" borderId="27" xfId="22" applyFont="1" applyBorder="1" applyProtection="1">
      <protection locked="0"/>
    </xf>
    <xf numFmtId="166" fontId="7" fillId="0" borderId="25" xfId="22" applyFont="1" applyBorder="1" applyProtection="1">
      <protection/>
    </xf>
    <xf numFmtId="166" fontId="7" fillId="4" borderId="31" xfId="22" applyFont="1" applyFill="1" applyBorder="1" applyProtection="1">
      <protection/>
    </xf>
    <xf numFmtId="0" fontId="6" fillId="0" borderId="32" xfId="21" applyFont="1" applyBorder="1" applyAlignment="1" applyProtection="1">
      <alignment horizontal="center"/>
      <protection locked="0"/>
    </xf>
    <xf numFmtId="166" fontId="6" fillId="0" borderId="27" xfId="22" applyFont="1" applyBorder="1"/>
    <xf numFmtId="0" fontId="6" fillId="0" borderId="27" xfId="21" applyFont="1" applyBorder="1" applyProtection="1">
      <alignment/>
      <protection locked="0"/>
    </xf>
    <xf numFmtId="0" fontId="6" fillId="0" borderId="33" xfId="21" applyFont="1" applyBorder="1">
      <alignment/>
      <protection/>
    </xf>
    <xf numFmtId="166" fontId="7" fillId="0" borderId="34" xfId="22" applyFont="1" applyFill="1" applyBorder="1"/>
    <xf numFmtId="166" fontId="13" fillId="0" borderId="27" xfId="22" applyFont="1" applyFill="1" applyBorder="1" applyAlignment="1">
      <alignment horizontal="right"/>
    </xf>
    <xf numFmtId="166" fontId="7" fillId="0" borderId="27" xfId="22" applyFont="1" applyFill="1" applyBorder="1"/>
    <xf numFmtId="0" fontId="6" fillId="0" borderId="35" xfId="21" applyFont="1" applyBorder="1" applyProtection="1">
      <alignment/>
      <protection locked="0"/>
    </xf>
    <xf numFmtId="0" fontId="7" fillId="0" borderId="28" xfId="21" applyFont="1" applyBorder="1" applyAlignment="1" applyProtection="1">
      <alignment horizontal="center"/>
      <protection locked="0"/>
    </xf>
    <xf numFmtId="0" fontId="6" fillId="0" borderId="27" xfId="21" applyFont="1" applyBorder="1" applyAlignment="1">
      <alignment horizontal="center"/>
      <protection/>
    </xf>
    <xf numFmtId="166" fontId="5" fillId="0" borderId="27" xfId="22" applyFont="1" applyFill="1" applyBorder="1" applyAlignment="1">
      <alignment horizontal="right"/>
    </xf>
    <xf numFmtId="0" fontId="6" fillId="0" borderId="35" xfId="21" applyFont="1" applyBorder="1">
      <alignment/>
      <protection/>
    </xf>
    <xf numFmtId="0" fontId="6" fillId="0" borderId="8" xfId="21" applyFont="1" applyBorder="1">
      <alignment/>
      <protection/>
    </xf>
    <xf numFmtId="0" fontId="12" fillId="0" borderId="8" xfId="21" applyFont="1" applyBorder="1">
      <alignment/>
      <protection/>
    </xf>
    <xf numFmtId="0" fontId="13" fillId="0" borderId="8" xfId="21" applyFont="1" applyBorder="1">
      <alignment/>
      <protection/>
    </xf>
    <xf numFmtId="166" fontId="6" fillId="0" borderId="28" xfId="22" applyFont="1" applyBorder="1"/>
    <xf numFmtId="0" fontId="6" fillId="3" borderId="33" xfId="21" applyFont="1" applyFill="1" applyBorder="1">
      <alignment/>
      <protection/>
    </xf>
    <xf numFmtId="0" fontId="10" fillId="3" borderId="34" xfId="21" applyFont="1" applyFill="1" applyBorder="1" applyAlignment="1" applyProtection="1">
      <alignment horizontal="left"/>
      <protection locked="0"/>
    </xf>
    <xf numFmtId="166" fontId="7" fillId="0" borderId="27" xfId="22" applyFont="1" applyBorder="1" applyProtection="1">
      <protection/>
    </xf>
    <xf numFmtId="166" fontId="7" fillId="4" borderId="34" xfId="22" applyFont="1" applyFill="1" applyBorder="1" applyProtection="1">
      <protection/>
    </xf>
    <xf numFmtId="0" fontId="6" fillId="0" borderId="27" xfId="21" applyFont="1" applyBorder="1" applyAlignment="1" applyProtection="1">
      <alignment horizontal="center"/>
      <protection locked="0"/>
    </xf>
    <xf numFmtId="166" fontId="6" fillId="0" borderId="27" xfId="22" applyFont="1" applyBorder="1" applyProtection="1">
      <protection/>
    </xf>
    <xf numFmtId="0" fontId="6" fillId="0" borderId="26" xfId="21" applyFont="1" applyBorder="1" applyProtection="1">
      <alignment/>
      <protection locked="0"/>
    </xf>
    <xf numFmtId="0" fontId="7" fillId="0" borderId="28" xfId="21" applyFont="1" applyBorder="1" applyAlignment="1" applyProtection="1">
      <alignment horizontal="left"/>
      <protection locked="0"/>
    </xf>
    <xf numFmtId="0" fontId="7" fillId="0" borderId="28" xfId="21" applyFont="1" applyBorder="1" applyAlignment="1" applyProtection="1">
      <alignment vertical="center"/>
      <protection locked="0"/>
    </xf>
    <xf numFmtId="166" fontId="6" fillId="0" borderId="28" xfId="22" applyFont="1" applyBorder="1" applyProtection="1">
      <protection locked="0"/>
    </xf>
    <xf numFmtId="166" fontId="6" fillId="0" borderId="36" xfId="22" applyFont="1" applyBorder="1" applyProtection="1">
      <protection locked="0"/>
    </xf>
    <xf numFmtId="166" fontId="7" fillId="0" borderId="27" xfId="22" applyFont="1" applyBorder="1" applyProtection="1">
      <protection locked="0"/>
    </xf>
    <xf numFmtId="166" fontId="6" fillId="0" borderId="25" xfId="22" applyFont="1" applyBorder="1" applyProtection="1">
      <protection/>
    </xf>
    <xf numFmtId="0" fontId="7" fillId="0" borderId="28" xfId="21" applyFont="1" applyBorder="1" applyAlignment="1" applyProtection="1">
      <alignment horizontal="left" vertical="top"/>
      <protection locked="0"/>
    </xf>
    <xf numFmtId="0" fontId="7" fillId="0" borderId="28" xfId="21" applyFont="1" applyBorder="1" applyProtection="1">
      <alignment/>
      <protection locked="0"/>
    </xf>
    <xf numFmtId="0" fontId="7" fillId="3" borderId="0" xfId="21" applyFont="1" applyFill="1" applyAlignment="1">
      <alignment horizontal="center"/>
      <protection/>
    </xf>
    <xf numFmtId="0" fontId="7" fillId="3" borderId="0" xfId="21" applyFont="1" applyFill="1" applyAlignment="1">
      <alignment wrapText="1"/>
      <protection/>
    </xf>
    <xf numFmtId="1" fontId="14" fillId="0" borderId="6" xfId="20" applyNumberFormat="1" applyFont="1" applyBorder="1" applyAlignment="1">
      <alignment horizontal="left"/>
    </xf>
    <xf numFmtId="0" fontId="25" fillId="0" borderId="0" xfId="0" applyFont="1"/>
    <xf numFmtId="49" fontId="10" fillId="3" borderId="6" xfId="21" applyNumberFormat="1" applyFont="1" applyFill="1" applyBorder="1" applyAlignment="1" applyProtection="1">
      <alignment horizontal="left"/>
      <protection locked="0"/>
    </xf>
    <xf numFmtId="0" fontId="8" fillId="3" borderId="0" xfId="21" applyFont="1" applyFill="1" applyAlignment="1">
      <alignment horizontal="right"/>
      <protection/>
    </xf>
    <xf numFmtId="167" fontId="6" fillId="0" borderId="6" xfId="22" applyNumberFormat="1" applyFont="1" applyBorder="1" applyProtection="1">
      <protection locked="0"/>
    </xf>
    <xf numFmtId="167" fontId="7" fillId="0" borderId="15" xfId="22" applyNumberFormat="1" applyFont="1" applyBorder="1" applyProtection="1">
      <protection/>
    </xf>
    <xf numFmtId="167" fontId="7" fillId="4" borderId="12" xfId="22" applyNumberFormat="1" applyFont="1" applyFill="1" applyBorder="1" applyProtection="1">
      <protection/>
    </xf>
    <xf numFmtId="167" fontId="6" fillId="0" borderId="20" xfId="21" applyNumberFormat="1" applyFont="1" applyBorder="1" applyAlignment="1" applyProtection="1">
      <alignment horizontal="center"/>
      <protection locked="0"/>
    </xf>
    <xf numFmtId="167" fontId="6" fillId="0" borderId="6" xfId="22" applyNumberFormat="1" applyFont="1" applyBorder="1"/>
    <xf numFmtId="167" fontId="7" fillId="4" borderId="6" xfId="22" applyNumberFormat="1" applyFont="1" applyFill="1" applyBorder="1" applyAlignment="1">
      <alignment horizontal="center"/>
    </xf>
    <xf numFmtId="167" fontId="6" fillId="0" borderId="6" xfId="21" applyNumberFormat="1" applyFont="1" applyBorder="1" applyProtection="1">
      <alignment/>
      <protection locked="0"/>
    </xf>
    <xf numFmtId="167" fontId="6" fillId="0" borderId="15" xfId="22" applyNumberFormat="1" applyFont="1" applyBorder="1" applyProtection="1">
      <protection/>
    </xf>
    <xf numFmtId="1" fontId="26" fillId="0" borderId="6" xfId="20" applyNumberFormat="1" applyFont="1" applyBorder="1" applyAlignment="1">
      <alignment horizontal="left"/>
    </xf>
    <xf numFmtId="168" fontId="6" fillId="0" borderId="6" xfId="23" applyNumberFormat="1" applyFont="1" applyBorder="1" applyProtection="1">
      <protection locked="0"/>
    </xf>
    <xf numFmtId="168" fontId="7" fillId="0" borderId="15" xfId="23" applyNumberFormat="1" applyFont="1" applyBorder="1" applyProtection="1">
      <protection/>
    </xf>
    <xf numFmtId="168" fontId="7" fillId="4" borderId="12" xfId="23" applyNumberFormat="1" applyFont="1" applyFill="1" applyBorder="1" applyProtection="1">
      <protection/>
    </xf>
    <xf numFmtId="168" fontId="6" fillId="0" borderId="20" xfId="23" applyNumberFormat="1" applyFont="1" applyBorder="1" applyAlignment="1" applyProtection="1">
      <alignment horizontal="center"/>
      <protection locked="0"/>
    </xf>
    <xf numFmtId="168" fontId="6" fillId="0" borderId="6" xfId="23" applyNumberFormat="1" applyFont="1" applyBorder="1"/>
    <xf numFmtId="168" fontId="7" fillId="4" borderId="6" xfId="23" applyNumberFormat="1" applyFont="1" applyFill="1" applyBorder="1" applyAlignment="1">
      <alignment horizontal="center"/>
    </xf>
    <xf numFmtId="168" fontId="6" fillId="0" borderId="15" xfId="23" applyNumberFormat="1" applyFont="1" applyBorder="1" applyProtection="1">
      <protection/>
    </xf>
    <xf numFmtId="0" fontId="27" fillId="0" borderId="9" xfId="21" applyFont="1" applyBorder="1">
      <alignment/>
      <protection/>
    </xf>
    <xf numFmtId="0" fontId="26" fillId="0" borderId="0" xfId="0" applyFont="1"/>
    <xf numFmtId="0" fontId="7" fillId="0" borderId="8" xfId="21" applyFont="1" applyBorder="1" applyAlignment="1" applyProtection="1">
      <alignment horizontal="center"/>
      <protection locked="0"/>
    </xf>
    <xf numFmtId="0" fontId="6" fillId="0" borderId="0" xfId="21" applyFont="1" applyAlignment="1">
      <alignment horizontal="center"/>
      <protection/>
    </xf>
    <xf numFmtId="0" fontId="6" fillId="0" borderId="27" xfId="21" applyFont="1" applyBorder="1" applyAlignment="1">
      <alignment horizontal="center"/>
      <protection/>
    </xf>
    <xf numFmtId="0" fontId="6" fillId="0" borderId="8" xfId="21" applyFont="1" applyBorder="1" applyAlignment="1">
      <alignment horizontal="left"/>
      <protection/>
    </xf>
    <xf numFmtId="0" fontId="6" fillId="0" borderId="8" xfId="21" applyFont="1" applyBorder="1" applyAlignment="1">
      <alignment horizontal="center"/>
      <protection/>
    </xf>
    <xf numFmtId="0" fontId="6" fillId="0" borderId="28" xfId="21" applyFont="1" applyBorder="1" applyAlignment="1">
      <alignment horizontal="center"/>
      <protection/>
    </xf>
    <xf numFmtId="0" fontId="6" fillId="0" borderId="23" xfId="21" applyFont="1" applyBorder="1" applyAlignment="1">
      <alignment horizontal="center"/>
      <protection/>
    </xf>
    <xf numFmtId="0" fontId="6" fillId="0" borderId="37" xfId="21" applyFont="1" applyBorder="1" applyAlignment="1">
      <alignment horizontal="center"/>
      <protection/>
    </xf>
    <xf numFmtId="0" fontId="6" fillId="0" borderId="0" xfId="21" applyFont="1" applyAlignment="1">
      <alignment horizontal="center" vertical="center"/>
      <protection/>
    </xf>
    <xf numFmtId="0" fontId="8" fillId="3" borderId="26" xfId="21" applyFont="1" applyFill="1" applyBorder="1" applyAlignment="1">
      <alignment horizontal="center"/>
      <protection/>
    </xf>
    <xf numFmtId="0" fontId="8" fillId="3" borderId="0" xfId="21" applyFont="1" applyFill="1" applyAlignment="1">
      <alignment horizontal="center"/>
      <protection/>
    </xf>
    <xf numFmtId="0" fontId="8" fillId="3" borderId="27" xfId="21" applyFont="1" applyFill="1" applyBorder="1" applyAlignment="1">
      <alignment horizontal="center"/>
      <protection/>
    </xf>
    <xf numFmtId="0" fontId="7" fillId="3" borderId="26" xfId="21" applyFont="1" applyFill="1" applyBorder="1" applyAlignment="1">
      <alignment horizontal="center" vertical="center"/>
      <protection/>
    </xf>
    <xf numFmtId="0" fontId="7" fillId="3" borderId="0" xfId="21" applyFont="1" applyFill="1" applyAlignment="1">
      <alignment horizontal="center" vertical="center"/>
      <protection/>
    </xf>
    <xf numFmtId="0" fontId="7" fillId="3" borderId="27" xfId="21" applyFont="1" applyFill="1" applyBorder="1" applyAlignment="1">
      <alignment horizontal="center" vertical="center"/>
      <protection/>
    </xf>
    <xf numFmtId="0" fontId="6" fillId="0" borderId="0" xfId="21" applyFont="1" applyAlignment="1">
      <alignment horizontal="left"/>
      <protection/>
    </xf>
    <xf numFmtId="0" fontId="7" fillId="3" borderId="26" xfId="21" applyFont="1" applyFill="1" applyBorder="1" applyAlignment="1">
      <alignment horizontal="center"/>
      <protection/>
    </xf>
    <xf numFmtId="0" fontId="7" fillId="3" borderId="0" xfId="21" applyFont="1" applyFill="1" applyAlignment="1">
      <alignment horizontal="center"/>
      <protection/>
    </xf>
    <xf numFmtId="0" fontId="7" fillId="3" borderId="27" xfId="21" applyFont="1" applyFill="1" applyBorder="1" applyAlignment="1">
      <alignment horizontal="center"/>
      <protection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0" fillId="0" borderId="0" xfId="0"/>
    <xf numFmtId="0" fontId="3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7" fillId="3" borderId="5" xfId="21" applyFont="1" applyFill="1" applyBorder="1" applyAlignment="1">
      <alignment horizontal="center"/>
      <protection/>
    </xf>
    <xf numFmtId="0" fontId="7" fillId="3" borderId="6" xfId="21" applyFont="1" applyFill="1" applyBorder="1" applyAlignment="1">
      <alignment horizontal="center"/>
      <protection/>
    </xf>
    <xf numFmtId="0" fontId="8" fillId="3" borderId="5" xfId="21" applyFont="1" applyFill="1" applyBorder="1" applyAlignment="1">
      <alignment horizontal="center"/>
      <protection/>
    </xf>
    <xf numFmtId="0" fontId="8" fillId="3" borderId="6" xfId="21" applyFont="1" applyFill="1" applyBorder="1" applyAlignment="1">
      <alignment horizontal="center"/>
      <protection/>
    </xf>
    <xf numFmtId="0" fontId="9" fillId="3" borderId="0" xfId="21" applyFont="1" applyFill="1" applyAlignment="1">
      <alignment horizontal="center"/>
      <protection/>
    </xf>
    <xf numFmtId="0" fontId="6" fillId="0" borderId="38" xfId="21" applyFont="1" applyBorder="1" applyAlignment="1">
      <alignment horizontal="center"/>
      <protection/>
    </xf>
    <xf numFmtId="0" fontId="6" fillId="0" borderId="14" xfId="21" applyFont="1" applyBorder="1" applyAlignment="1">
      <alignment horizontal="left"/>
      <protection/>
    </xf>
    <xf numFmtId="0" fontId="6" fillId="0" borderId="14" xfId="21" applyFont="1" applyBorder="1" applyAlignment="1">
      <alignment horizontal="center"/>
      <protection/>
    </xf>
    <xf numFmtId="0" fontId="6" fillId="0" borderId="22" xfId="21" applyFont="1" applyBorder="1" applyAlignment="1">
      <alignment horizontal="center"/>
      <protection/>
    </xf>
    <xf numFmtId="0" fontId="3" fillId="0" borderId="39" xfId="0" applyFont="1" applyBorder="1" applyAlignment="1" applyProtection="1">
      <alignment horizontal="left" vertical="top" readingOrder="1"/>
      <protection locked="0"/>
    </xf>
    <xf numFmtId="0" fontId="3" fillId="0" borderId="0" xfId="0" applyFont="1" applyAlignment="1" applyProtection="1">
      <alignment horizontal="left" vertical="top" readingOrder="1"/>
      <protection locked="0"/>
    </xf>
    <xf numFmtId="0" fontId="6" fillId="0" borderId="6" xfId="21" applyFont="1" applyBorder="1" applyAlignment="1">
      <alignment horizontal="center"/>
      <protection/>
    </xf>
    <xf numFmtId="0" fontId="6" fillId="0" borderId="40" xfId="21" applyFont="1" applyBorder="1" applyAlignment="1">
      <alignment horizontal="center"/>
      <protection/>
    </xf>
    <xf numFmtId="0" fontId="7" fillId="0" borderId="21" xfId="21" applyFont="1" applyBorder="1" applyAlignment="1" applyProtection="1">
      <alignment horizontal="center"/>
      <protection locked="0"/>
    </xf>
    <xf numFmtId="0" fontId="15" fillId="3" borderId="0" xfId="21" applyFont="1" applyFill="1" applyAlignment="1">
      <alignment horizontal="center"/>
      <protection/>
    </xf>
    <xf numFmtId="0" fontId="7" fillId="0" borderId="0" xfId="21" applyFont="1" applyAlignment="1" applyProtection="1">
      <alignment horizontal="center"/>
      <protection locked="0"/>
    </xf>
    <xf numFmtId="0" fontId="7" fillId="0" borderId="8" xfId="21" applyFont="1" applyBorder="1" applyProtection="1">
      <alignment/>
      <protection locked="0"/>
    </xf>
    <xf numFmtId="0" fontId="7" fillId="0" borderId="7" xfId="21" applyFont="1" applyBorder="1" applyAlignment="1" applyProtection="1">
      <alignment horizontal="center"/>
      <protection locked="0"/>
    </xf>
    <xf numFmtId="0" fontId="6" fillId="0" borderId="41" xfId="21" applyFont="1" applyBorder="1" applyAlignment="1">
      <alignment horizontal="center"/>
      <protection/>
    </xf>
    <xf numFmtId="0" fontId="8" fillId="3" borderId="0" xfId="21" applyFont="1" applyFill="1" applyAlignment="1">
      <alignment horizontal="left" wrapText="1"/>
      <protection/>
    </xf>
    <xf numFmtId="0" fontId="15" fillId="3" borderId="5" xfId="21" applyFont="1" applyFill="1" applyBorder="1" applyAlignment="1">
      <alignment horizontal="center"/>
      <protection/>
    </xf>
    <xf numFmtId="0" fontId="15" fillId="3" borderId="6" xfId="21" applyFont="1" applyFill="1" applyBorder="1" applyAlignment="1">
      <alignment horizontal="center"/>
      <protection/>
    </xf>
    <xf numFmtId="0" fontId="7" fillId="0" borderId="0" xfId="21" applyFont="1" applyAlignment="1" applyProtection="1">
      <alignment horizontal="left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  <cellStyle name="Comma 2" xfId="22"/>
    <cellStyle name="Moneda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33</xdr:row>
      <xdr:rowOff>104775</xdr:rowOff>
    </xdr:from>
    <xdr:to>
      <xdr:col>7</xdr:col>
      <xdr:colOff>285750</xdr:colOff>
      <xdr:row>38</xdr:row>
      <xdr:rowOff>114300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9134475"/>
          <a:ext cx="1485900" cy="1009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25</xdr:row>
      <xdr:rowOff>0</xdr:rowOff>
    </xdr:from>
    <xdr:to>
      <xdr:col>7</xdr:col>
      <xdr:colOff>561975</xdr:colOff>
      <xdr:row>30</xdr:row>
      <xdr:rowOff>171450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81450" y="4981575"/>
          <a:ext cx="17430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733425</xdr:colOff>
      <xdr:row>275</xdr:row>
      <xdr:rowOff>47625</xdr:rowOff>
    </xdr:from>
    <xdr:to>
      <xdr:col>7</xdr:col>
      <xdr:colOff>571500</xdr:colOff>
      <xdr:row>281</xdr:row>
      <xdr:rowOff>38100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43350" y="64103250"/>
          <a:ext cx="17907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200025</xdr:colOff>
      <xdr:row>15</xdr:row>
      <xdr:rowOff>0</xdr:rowOff>
    </xdr:from>
    <xdr:to>
      <xdr:col>7</xdr:col>
      <xdr:colOff>723900</xdr:colOff>
      <xdr:row>21</xdr:row>
      <xdr:rowOff>38100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62425" y="2676525"/>
          <a:ext cx="172402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476250</xdr:colOff>
      <xdr:row>190</xdr:row>
      <xdr:rowOff>85725</xdr:rowOff>
    </xdr:from>
    <xdr:to>
      <xdr:col>6</xdr:col>
      <xdr:colOff>1171575</xdr:colOff>
      <xdr:row>195</xdr:row>
      <xdr:rowOff>190500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5" y="59569350"/>
          <a:ext cx="1447800" cy="1104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19</xdr:row>
      <xdr:rowOff>0</xdr:rowOff>
    </xdr:from>
    <xdr:to>
      <xdr:col>7</xdr:col>
      <xdr:colOff>295275</xdr:colOff>
      <xdr:row>25</xdr:row>
      <xdr:rowOff>95250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81475" y="4619625"/>
          <a:ext cx="127635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428625</xdr:colOff>
      <xdr:row>20</xdr:row>
      <xdr:rowOff>28575</xdr:rowOff>
    </xdr:from>
    <xdr:to>
      <xdr:col>7</xdr:col>
      <xdr:colOff>409575</xdr:colOff>
      <xdr:row>26</xdr:row>
      <xdr:rowOff>123825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8550" y="5000625"/>
          <a:ext cx="1933575" cy="1295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552450</xdr:colOff>
      <xdr:row>16</xdr:row>
      <xdr:rowOff>190500</xdr:rowOff>
    </xdr:from>
    <xdr:to>
      <xdr:col>7</xdr:col>
      <xdr:colOff>257175</xdr:colOff>
      <xdr:row>23</xdr:row>
      <xdr:rowOff>95250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2375" y="3057525"/>
          <a:ext cx="1657350" cy="1304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590550</xdr:colOff>
      <xdr:row>16</xdr:row>
      <xdr:rowOff>38100</xdr:rowOff>
    </xdr:from>
    <xdr:to>
      <xdr:col>7</xdr:col>
      <xdr:colOff>295275</xdr:colOff>
      <xdr:row>22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0475" y="2914650"/>
          <a:ext cx="1657350" cy="1304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14</xdr:row>
      <xdr:rowOff>47625</xdr:rowOff>
    </xdr:from>
    <xdr:to>
      <xdr:col>7</xdr:col>
      <xdr:colOff>733425</xdr:colOff>
      <xdr:row>20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2533650"/>
          <a:ext cx="1933575" cy="1295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286</xdr:row>
      <xdr:rowOff>114300</xdr:rowOff>
    </xdr:from>
    <xdr:to>
      <xdr:col>7</xdr:col>
      <xdr:colOff>238125</xdr:colOff>
      <xdr:row>292</xdr:row>
      <xdr:rowOff>76200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63503175"/>
          <a:ext cx="1438275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19</xdr:row>
      <xdr:rowOff>104775</xdr:rowOff>
    </xdr:from>
    <xdr:to>
      <xdr:col>7</xdr:col>
      <xdr:colOff>285750</xdr:colOff>
      <xdr:row>24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5667375"/>
          <a:ext cx="1485900" cy="9334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29</xdr:row>
      <xdr:rowOff>47625</xdr:rowOff>
    </xdr:from>
    <xdr:to>
      <xdr:col>7</xdr:col>
      <xdr:colOff>390525</xdr:colOff>
      <xdr:row>34</xdr:row>
      <xdr:rowOff>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29100" y="6581775"/>
          <a:ext cx="13239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14</xdr:row>
      <xdr:rowOff>47625</xdr:rowOff>
    </xdr:from>
    <xdr:to>
      <xdr:col>7</xdr:col>
      <xdr:colOff>733425</xdr:colOff>
      <xdr:row>20</xdr:row>
      <xdr:rowOff>142875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2533650"/>
          <a:ext cx="1933575" cy="1295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476250</xdr:colOff>
      <xdr:row>36</xdr:row>
      <xdr:rowOff>142875</xdr:rowOff>
    </xdr:from>
    <xdr:to>
      <xdr:col>7</xdr:col>
      <xdr:colOff>742950</xdr:colOff>
      <xdr:row>39</xdr:row>
      <xdr:rowOff>171450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86175" y="8201025"/>
          <a:ext cx="22193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171450</xdr:colOff>
      <xdr:row>65</xdr:row>
      <xdr:rowOff>104775</xdr:rowOff>
    </xdr:from>
    <xdr:to>
      <xdr:col>7</xdr:col>
      <xdr:colOff>57150</xdr:colOff>
      <xdr:row>69</xdr:row>
      <xdr:rowOff>161925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33850" y="22745700"/>
          <a:ext cx="10858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15</xdr:row>
      <xdr:rowOff>66675</xdr:rowOff>
    </xdr:from>
    <xdr:to>
      <xdr:col>7</xdr:col>
      <xdr:colOff>361950</xdr:colOff>
      <xdr:row>20</xdr:row>
      <xdr:rowOff>161925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29075" y="2743200"/>
          <a:ext cx="1495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18</xdr:row>
      <xdr:rowOff>0</xdr:rowOff>
    </xdr:from>
    <xdr:to>
      <xdr:col>7</xdr:col>
      <xdr:colOff>561975</xdr:colOff>
      <xdr:row>24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81450" y="3524250"/>
          <a:ext cx="17430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88"/>
  <sheetViews>
    <sheetView tabSelected="1" workbookViewId="0" topLeftCell="A21">
      <selection activeCell="F85" sqref="F85:H85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2.5742187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1" ht="12.4" customHeight="1"/>
    <row r="2" spans="2:9" ht="20.85" customHeight="1">
      <c r="B2" s="252" t="s">
        <v>0</v>
      </c>
      <c r="C2" s="253"/>
      <c r="D2" s="253"/>
      <c r="E2" s="253"/>
      <c r="F2" s="253"/>
      <c r="G2" s="253"/>
      <c r="H2" s="253"/>
      <c r="I2" s="253"/>
    </row>
    <row r="3" ht="15" customHeight="1" hidden="1"/>
    <row r="4" spans="2:9" ht="16.5" customHeight="1">
      <c r="B4" s="254" t="s">
        <v>668</v>
      </c>
      <c r="C4" s="253"/>
      <c r="D4" s="253"/>
      <c r="E4" s="253"/>
      <c r="F4" s="253"/>
      <c r="G4" s="253"/>
      <c r="H4" s="253"/>
      <c r="I4" s="253"/>
    </row>
    <row r="5" ht="0.95" customHeight="1"/>
    <row r="6" ht="2.1" customHeight="1"/>
    <row r="7" spans="2:9" ht="15">
      <c r="B7" s="96" t="s">
        <v>1</v>
      </c>
      <c r="C7" s="96" t="s">
        <v>2</v>
      </c>
      <c r="D7" s="96" t="s">
        <v>3</v>
      </c>
      <c r="E7" s="96" t="s">
        <v>4</v>
      </c>
      <c r="G7" s="96" t="s">
        <v>5</v>
      </c>
      <c r="H7" s="96" t="s">
        <v>6</v>
      </c>
      <c r="I7" s="96" t="s">
        <v>7</v>
      </c>
    </row>
    <row r="8" spans="2:9" ht="15">
      <c r="B8" s="97">
        <v>45351</v>
      </c>
      <c r="C8" s="98">
        <v>0</v>
      </c>
      <c r="D8" s="98" t="s">
        <v>8</v>
      </c>
      <c r="E8" s="98"/>
      <c r="G8" s="99">
        <v>433781692.63</v>
      </c>
      <c r="H8" s="99">
        <v>432367594.82</v>
      </c>
      <c r="I8" s="99">
        <v>1414097.81</v>
      </c>
    </row>
    <row r="9" spans="2:9" ht="25.5">
      <c r="B9" s="97">
        <v>45352</v>
      </c>
      <c r="C9" s="98">
        <v>82459</v>
      </c>
      <c r="D9" s="98" t="s">
        <v>317</v>
      </c>
      <c r="E9" s="98" t="s">
        <v>669</v>
      </c>
      <c r="G9" s="99">
        <v>260000</v>
      </c>
      <c r="H9" s="99">
        <v>0</v>
      </c>
      <c r="I9" s="99">
        <v>1674097.81</v>
      </c>
    </row>
    <row r="10" spans="2:9" ht="25.5">
      <c r="B10" s="97">
        <v>45355</v>
      </c>
      <c r="C10" s="98">
        <v>82476</v>
      </c>
      <c r="D10" s="98" t="s">
        <v>317</v>
      </c>
      <c r="E10" s="98" t="s">
        <v>670</v>
      </c>
      <c r="G10" s="99">
        <v>50000</v>
      </c>
      <c r="H10" s="99">
        <v>0</v>
      </c>
      <c r="I10" s="99">
        <v>1724097.81</v>
      </c>
    </row>
    <row r="11" spans="2:9" ht="25.5">
      <c r="B11" s="97">
        <v>45355</v>
      </c>
      <c r="C11" s="98">
        <v>82477</v>
      </c>
      <c r="D11" s="98" t="s">
        <v>317</v>
      </c>
      <c r="E11" s="98" t="s">
        <v>671</v>
      </c>
      <c r="G11" s="99">
        <v>50000</v>
      </c>
      <c r="H11" s="99">
        <v>0</v>
      </c>
      <c r="I11" s="99">
        <v>1774097.81</v>
      </c>
    </row>
    <row r="12" spans="2:9" ht="25.5">
      <c r="B12" s="97">
        <v>45355</v>
      </c>
      <c r="C12" s="98">
        <v>82478</v>
      </c>
      <c r="D12" s="98" t="s">
        <v>317</v>
      </c>
      <c r="E12" s="98" t="s">
        <v>672</v>
      </c>
      <c r="G12" s="99">
        <v>50000</v>
      </c>
      <c r="H12" s="99">
        <v>0</v>
      </c>
      <c r="I12" s="99">
        <v>1824097.81</v>
      </c>
    </row>
    <row r="13" spans="2:9" ht="25.5">
      <c r="B13" s="97">
        <v>45355</v>
      </c>
      <c r="C13" s="98">
        <v>82496</v>
      </c>
      <c r="D13" s="98" t="s">
        <v>317</v>
      </c>
      <c r="E13" s="98" t="s">
        <v>673</v>
      </c>
      <c r="G13" s="99">
        <v>100000</v>
      </c>
      <c r="H13" s="99">
        <v>0</v>
      </c>
      <c r="I13" s="99">
        <v>1924097.81</v>
      </c>
    </row>
    <row r="14" spans="2:9" ht="25.5">
      <c r="B14" s="97">
        <v>45356</v>
      </c>
      <c r="C14" s="98">
        <v>82493</v>
      </c>
      <c r="D14" s="98" t="s">
        <v>674</v>
      </c>
      <c r="E14" s="98" t="s">
        <v>675</v>
      </c>
      <c r="G14" s="99">
        <v>0</v>
      </c>
      <c r="H14" s="99">
        <v>25619.08</v>
      </c>
      <c r="I14" s="99">
        <v>1898478.73</v>
      </c>
    </row>
    <row r="15" spans="2:9" ht="25.5">
      <c r="B15" s="97">
        <v>45356</v>
      </c>
      <c r="C15" s="98">
        <v>82497</v>
      </c>
      <c r="D15" s="98" t="s">
        <v>674</v>
      </c>
      <c r="E15" s="98" t="s">
        <v>676</v>
      </c>
      <c r="G15" s="99">
        <v>0</v>
      </c>
      <c r="H15" s="99">
        <v>116658.49</v>
      </c>
      <c r="I15" s="99">
        <v>1781820.24</v>
      </c>
    </row>
    <row r="16" spans="2:9" ht="25.5">
      <c r="B16" s="97">
        <v>45362</v>
      </c>
      <c r="C16" s="98">
        <v>82921</v>
      </c>
      <c r="D16" s="98" t="s">
        <v>317</v>
      </c>
      <c r="E16" s="98" t="s">
        <v>677</v>
      </c>
      <c r="G16" s="99">
        <v>55000</v>
      </c>
      <c r="H16" s="99">
        <v>0</v>
      </c>
      <c r="I16" s="99">
        <v>1836820.24</v>
      </c>
    </row>
    <row r="17" spans="2:9" ht="25.5">
      <c r="B17" s="97">
        <v>45364</v>
      </c>
      <c r="C17" s="98">
        <v>83295</v>
      </c>
      <c r="D17" s="98" t="s">
        <v>317</v>
      </c>
      <c r="E17" s="98" t="s">
        <v>678</v>
      </c>
      <c r="G17" s="99">
        <v>50000</v>
      </c>
      <c r="H17" s="99">
        <v>0</v>
      </c>
      <c r="I17" s="99">
        <v>1886820.24</v>
      </c>
    </row>
    <row r="18" spans="2:9" ht="25.5">
      <c r="B18" s="97">
        <v>45364</v>
      </c>
      <c r="C18" s="98">
        <v>83296</v>
      </c>
      <c r="D18" s="98" t="s">
        <v>317</v>
      </c>
      <c r="E18" s="98" t="s">
        <v>679</v>
      </c>
      <c r="G18" s="99">
        <v>50000</v>
      </c>
      <c r="H18" s="99">
        <v>0</v>
      </c>
      <c r="I18" s="99">
        <v>1936820.24</v>
      </c>
    </row>
    <row r="19" spans="2:9" ht="25.5">
      <c r="B19" s="97">
        <v>45365</v>
      </c>
      <c r="C19" s="98">
        <v>83356</v>
      </c>
      <c r="D19" s="98" t="s">
        <v>317</v>
      </c>
      <c r="E19" s="98" t="s">
        <v>680</v>
      </c>
      <c r="G19" s="99">
        <v>5000</v>
      </c>
      <c r="H19" s="99">
        <v>0</v>
      </c>
      <c r="I19" s="99">
        <v>1941820.24</v>
      </c>
    </row>
    <row r="20" spans="2:9" ht="25.5">
      <c r="B20" s="97">
        <v>45366</v>
      </c>
      <c r="C20" s="98">
        <v>83448</v>
      </c>
      <c r="D20" s="98" t="s">
        <v>317</v>
      </c>
      <c r="E20" s="98" t="s">
        <v>681</v>
      </c>
      <c r="G20" s="99">
        <v>50000</v>
      </c>
      <c r="H20" s="99">
        <v>0</v>
      </c>
      <c r="I20" s="99">
        <v>1991820.24</v>
      </c>
    </row>
    <row r="21" spans="2:9" ht="51">
      <c r="B21" s="97">
        <v>45369</v>
      </c>
      <c r="C21" s="98">
        <v>84281</v>
      </c>
      <c r="D21" s="98" t="s">
        <v>263</v>
      </c>
      <c r="E21" s="98" t="s">
        <v>263</v>
      </c>
      <c r="G21" s="99">
        <v>0</v>
      </c>
      <c r="H21" s="99">
        <v>1669697.6</v>
      </c>
      <c r="I21" s="99">
        <v>322122.64</v>
      </c>
    </row>
    <row r="22" spans="2:9" ht="25.5">
      <c r="B22" s="97">
        <v>45370</v>
      </c>
      <c r="C22" s="98">
        <v>83542</v>
      </c>
      <c r="D22" s="98" t="s">
        <v>317</v>
      </c>
      <c r="E22" s="98" t="s">
        <v>682</v>
      </c>
      <c r="G22" s="99">
        <v>400000</v>
      </c>
      <c r="H22" s="99">
        <v>0</v>
      </c>
      <c r="I22" s="99">
        <v>722122.64</v>
      </c>
    </row>
    <row r="23" spans="2:9" ht="25.5">
      <c r="B23" s="97">
        <v>45370</v>
      </c>
      <c r="C23" s="98">
        <v>83544</v>
      </c>
      <c r="D23" s="98" t="s">
        <v>317</v>
      </c>
      <c r="E23" s="98" t="s">
        <v>683</v>
      </c>
      <c r="G23" s="99">
        <v>5000</v>
      </c>
      <c r="H23" s="99">
        <v>0</v>
      </c>
      <c r="I23" s="99">
        <v>727122.64</v>
      </c>
    </row>
    <row r="24" spans="2:9" ht="25.5">
      <c r="B24" s="97">
        <v>45372</v>
      </c>
      <c r="C24" s="98">
        <v>83727</v>
      </c>
      <c r="D24" s="98" t="s">
        <v>317</v>
      </c>
      <c r="E24" s="98" t="s">
        <v>684</v>
      </c>
      <c r="G24" s="99">
        <v>5000</v>
      </c>
      <c r="H24" s="99">
        <v>0</v>
      </c>
      <c r="I24" s="99">
        <v>732122.64</v>
      </c>
    </row>
    <row r="25" spans="2:9" ht="25.5">
      <c r="B25" s="97">
        <v>45376</v>
      </c>
      <c r="C25" s="98">
        <v>83904</v>
      </c>
      <c r="D25" s="98" t="s">
        <v>317</v>
      </c>
      <c r="E25" s="98" t="s">
        <v>685</v>
      </c>
      <c r="G25" s="99">
        <v>5000</v>
      </c>
      <c r="H25" s="99">
        <v>0</v>
      </c>
      <c r="I25" s="99">
        <v>737122.64</v>
      </c>
    </row>
    <row r="26" spans="2:9" ht="25.5">
      <c r="B26" s="97">
        <v>45378</v>
      </c>
      <c r="C26" s="98">
        <v>84119</v>
      </c>
      <c r="D26" s="98" t="s">
        <v>317</v>
      </c>
      <c r="E26" s="98" t="s">
        <v>686</v>
      </c>
      <c r="G26" s="99">
        <v>10000</v>
      </c>
      <c r="H26" s="99">
        <v>0</v>
      </c>
      <c r="I26" s="99">
        <v>747122.64</v>
      </c>
    </row>
    <row r="27" spans="2:9" ht="38.25">
      <c r="B27" s="97">
        <v>45380</v>
      </c>
      <c r="C27" s="98">
        <v>84282</v>
      </c>
      <c r="D27" s="98" t="s">
        <v>9</v>
      </c>
      <c r="E27" s="98" t="s">
        <v>687</v>
      </c>
      <c r="G27" s="99">
        <v>0</v>
      </c>
      <c r="H27" s="99">
        <v>2984.54</v>
      </c>
      <c r="I27" s="99">
        <v>744138.1</v>
      </c>
    </row>
    <row r="28" spans="7:8" ht="33" customHeight="1">
      <c r="G28" s="5">
        <f>SUM(G9:G27)</f>
        <v>1145000</v>
      </c>
      <c r="H28" s="5">
        <f>SUM(H9:H27)</f>
        <v>1814959.7100000002</v>
      </c>
    </row>
    <row r="29" spans="6:9" ht="18" customHeight="1">
      <c r="F29" s="255" t="s">
        <v>688</v>
      </c>
      <c r="G29" s="253"/>
      <c r="H29" s="253"/>
      <c r="I29" s="253"/>
    </row>
    <row r="30" ht="0.95" customHeight="1"/>
    <row r="31" spans="6:9" ht="18" customHeight="1">
      <c r="F31" s="255" t="s">
        <v>689</v>
      </c>
      <c r="G31" s="253"/>
      <c r="H31" s="253"/>
      <c r="I31" s="253"/>
    </row>
    <row r="32" spans="6:9" ht="18" customHeight="1">
      <c r="F32" s="255" t="s">
        <v>690</v>
      </c>
      <c r="G32" s="253"/>
      <c r="H32" s="253"/>
      <c r="I32" s="253"/>
    </row>
    <row r="33" ht="20.1" customHeight="1"/>
    <row r="34" spans="2:11" ht="15.75">
      <c r="B34" s="159"/>
      <c r="C34" s="160"/>
      <c r="D34" s="161"/>
      <c r="E34" s="161"/>
      <c r="F34" s="161"/>
      <c r="G34" s="161"/>
      <c r="H34" s="161"/>
      <c r="I34" s="161"/>
      <c r="J34" s="161"/>
      <c r="K34" s="162"/>
    </row>
    <row r="35" spans="2:11" ht="15.75">
      <c r="B35" s="163"/>
      <c r="C35" s="56"/>
      <c r="D35" s="56"/>
      <c r="E35" s="56"/>
      <c r="F35" s="56"/>
      <c r="G35" s="56"/>
      <c r="H35" s="56"/>
      <c r="I35" s="56"/>
      <c r="J35" s="56"/>
      <c r="K35" s="164"/>
    </row>
    <row r="36" spans="2:11" ht="15.75">
      <c r="B36" s="163"/>
      <c r="C36" s="56"/>
      <c r="D36" s="56"/>
      <c r="E36" s="56"/>
      <c r="F36" s="56"/>
      <c r="G36" s="56"/>
      <c r="H36" s="56"/>
      <c r="I36" s="56"/>
      <c r="J36" s="56"/>
      <c r="K36" s="164"/>
    </row>
    <row r="37" spans="2:11" ht="15.75">
      <c r="B37" s="163"/>
      <c r="C37" s="56"/>
      <c r="D37" s="56"/>
      <c r="E37" s="56"/>
      <c r="F37" s="56"/>
      <c r="G37" s="56"/>
      <c r="H37" s="56"/>
      <c r="I37" s="56"/>
      <c r="J37" s="56"/>
      <c r="K37" s="164"/>
    </row>
    <row r="38" spans="2:11" ht="15.75">
      <c r="B38" s="163"/>
      <c r="C38" s="56"/>
      <c r="D38" s="56"/>
      <c r="E38" s="56"/>
      <c r="F38" s="56"/>
      <c r="G38" s="56"/>
      <c r="H38" s="56"/>
      <c r="I38" s="56"/>
      <c r="J38" s="56"/>
      <c r="K38" s="164"/>
    </row>
    <row r="39" spans="2:11" ht="15.75">
      <c r="B39" s="163"/>
      <c r="C39" s="56"/>
      <c r="D39" s="56"/>
      <c r="E39" s="56"/>
      <c r="F39" s="56"/>
      <c r="G39" s="56"/>
      <c r="H39" s="56"/>
      <c r="I39" s="56"/>
      <c r="J39" s="56"/>
      <c r="K39" s="164"/>
    </row>
    <row r="40" spans="2:11" ht="15.75">
      <c r="B40" s="249" t="s">
        <v>192</v>
      </c>
      <c r="C40" s="250"/>
      <c r="D40" s="250"/>
      <c r="E40" s="250"/>
      <c r="F40" s="250"/>
      <c r="G40" s="250"/>
      <c r="H40" s="250"/>
      <c r="I40" s="250"/>
      <c r="J40" s="250"/>
      <c r="K40" s="251"/>
    </row>
    <row r="41" spans="2:11" ht="15">
      <c r="B41" s="242" t="s">
        <v>691</v>
      </c>
      <c r="C41" s="243"/>
      <c r="D41" s="243"/>
      <c r="E41" s="243"/>
      <c r="F41" s="243"/>
      <c r="G41" s="243"/>
      <c r="H41" s="243"/>
      <c r="I41" s="243"/>
      <c r="J41" s="243"/>
      <c r="K41" s="244"/>
    </row>
    <row r="42" spans="2:11" ht="15.75">
      <c r="B42" s="245" t="s">
        <v>692</v>
      </c>
      <c r="C42" s="246"/>
      <c r="D42" s="246"/>
      <c r="E42" s="246"/>
      <c r="F42" s="246"/>
      <c r="G42" s="246"/>
      <c r="H42" s="246"/>
      <c r="I42" s="246"/>
      <c r="J42" s="246"/>
      <c r="K42" s="247"/>
    </row>
    <row r="43" spans="2:11" ht="15.75">
      <c r="B43" s="165"/>
      <c r="C43" s="58"/>
      <c r="D43" s="58"/>
      <c r="E43" s="58"/>
      <c r="F43" s="58"/>
      <c r="G43" s="58"/>
      <c r="H43" s="58"/>
      <c r="I43" s="58"/>
      <c r="J43" s="58"/>
      <c r="K43" s="166"/>
    </row>
    <row r="44" spans="2:11" ht="15.75">
      <c r="B44" s="163"/>
      <c r="C44" s="59" t="s">
        <v>195</v>
      </c>
      <c r="D44" s="59"/>
      <c r="E44" s="59"/>
      <c r="F44" s="59"/>
      <c r="G44" s="59"/>
      <c r="H44" s="59"/>
      <c r="I44" s="59"/>
      <c r="J44" s="59"/>
      <c r="K44" s="167"/>
    </row>
    <row r="45" spans="2:11" ht="15.75">
      <c r="B45" s="163"/>
      <c r="C45" s="60" t="s">
        <v>693</v>
      </c>
      <c r="D45" s="60"/>
      <c r="E45" s="61"/>
      <c r="F45" s="61"/>
      <c r="G45" s="61"/>
      <c r="H45" s="61"/>
      <c r="I45" s="60" t="s">
        <v>197</v>
      </c>
      <c r="J45" s="60"/>
      <c r="K45" s="168" t="s">
        <v>694</v>
      </c>
    </row>
    <row r="46" spans="2:11" ht="15.75">
      <c r="B46" s="163"/>
      <c r="C46" s="62" t="s">
        <v>199</v>
      </c>
      <c r="D46" s="18" t="s">
        <v>200</v>
      </c>
      <c r="E46" s="19"/>
      <c r="F46" s="63"/>
      <c r="G46" s="20"/>
      <c r="H46" s="62"/>
      <c r="I46" s="62"/>
      <c r="J46" s="63"/>
      <c r="K46" s="170"/>
    </row>
    <row r="47" spans="2:11" ht="15.75">
      <c r="B47" s="163"/>
      <c r="C47" s="62" t="s">
        <v>201</v>
      </c>
      <c r="D47" s="64"/>
      <c r="E47" s="65"/>
      <c r="F47" s="63"/>
      <c r="G47" s="22"/>
      <c r="H47" s="62" t="s">
        <v>695</v>
      </c>
      <c r="I47" s="62"/>
      <c r="J47" s="63"/>
      <c r="K47" s="170"/>
    </row>
    <row r="48" spans="2:11" ht="16.5" thickBot="1">
      <c r="B48" s="194"/>
      <c r="C48" s="24"/>
      <c r="D48" s="25"/>
      <c r="E48" s="26"/>
      <c r="F48" s="27"/>
      <c r="G48" s="28"/>
      <c r="H48" s="24"/>
      <c r="I48" s="24"/>
      <c r="J48" s="27"/>
      <c r="K48" s="195"/>
    </row>
    <row r="49" spans="2:11" ht="16.5" thickTop="1">
      <c r="B49" s="173"/>
      <c r="C49" s="66"/>
      <c r="D49" s="66"/>
      <c r="E49" s="66"/>
      <c r="F49" s="66"/>
      <c r="G49" s="66"/>
      <c r="H49" s="66"/>
      <c r="I49" s="66"/>
      <c r="J49" s="66"/>
      <c r="K49" s="179"/>
    </row>
    <row r="50" spans="2:11" ht="15.75">
      <c r="B50" s="173"/>
      <c r="C50" s="66"/>
      <c r="D50" s="66"/>
      <c r="E50" s="66"/>
      <c r="F50" s="66"/>
      <c r="G50" s="66"/>
      <c r="H50" s="66"/>
      <c r="I50" s="66"/>
      <c r="J50" s="66"/>
      <c r="K50" s="174" t="s">
        <v>203</v>
      </c>
    </row>
    <row r="51" spans="2:11" ht="15.75">
      <c r="B51" s="173"/>
      <c r="C51" s="67" t="s">
        <v>204</v>
      </c>
      <c r="D51" s="67"/>
      <c r="E51" s="67"/>
      <c r="F51" s="67"/>
      <c r="G51" s="67"/>
      <c r="H51" s="234"/>
      <c r="I51" s="234"/>
      <c r="J51" s="234"/>
      <c r="K51" s="175">
        <v>1414097.81</v>
      </c>
    </row>
    <row r="52" spans="2:11" ht="15.75">
      <c r="B52" s="173"/>
      <c r="C52" s="66"/>
      <c r="D52" s="66"/>
      <c r="E52" s="66"/>
      <c r="F52" s="66"/>
      <c r="G52" s="66"/>
      <c r="H52" s="66"/>
      <c r="I52" s="66"/>
      <c r="J52" s="66"/>
      <c r="K52" s="175"/>
    </row>
    <row r="53" spans="2:11" ht="15.75">
      <c r="B53" s="173"/>
      <c r="C53" s="69" t="s">
        <v>205</v>
      </c>
      <c r="D53" s="69"/>
      <c r="E53" s="69"/>
      <c r="F53" s="69"/>
      <c r="G53" s="69"/>
      <c r="H53" s="66"/>
      <c r="I53" s="66"/>
      <c r="J53" s="66"/>
      <c r="K53" s="175"/>
    </row>
    <row r="54" spans="2:11" ht="15.75">
      <c r="B54" s="173"/>
      <c r="C54" s="66" t="s">
        <v>206</v>
      </c>
      <c r="D54" s="66"/>
      <c r="E54" s="66"/>
      <c r="F54" s="66"/>
      <c r="G54" s="66"/>
      <c r="H54" s="248"/>
      <c r="I54" s="248"/>
      <c r="J54" s="248"/>
      <c r="K54" s="175">
        <v>1145000</v>
      </c>
    </row>
    <row r="55" spans="2:11" ht="15.75">
      <c r="B55" s="173"/>
      <c r="C55" s="66"/>
      <c r="D55" s="66"/>
      <c r="E55" s="66"/>
      <c r="F55" s="66"/>
      <c r="G55" s="66"/>
      <c r="H55" s="70"/>
      <c r="I55" s="70"/>
      <c r="J55" s="70"/>
      <c r="K55" s="175">
        <v>0</v>
      </c>
    </row>
    <row r="56" spans="2:11" ht="15.75">
      <c r="B56" s="173"/>
      <c r="C56" s="66"/>
      <c r="D56" s="66"/>
      <c r="E56" s="66"/>
      <c r="F56" s="66"/>
      <c r="G56" s="66"/>
      <c r="H56" s="234"/>
      <c r="I56" s="234"/>
      <c r="J56" s="234"/>
      <c r="K56" s="175">
        <v>0</v>
      </c>
    </row>
    <row r="57" spans="2:11" ht="15.75">
      <c r="B57" s="173"/>
      <c r="C57" s="66"/>
      <c r="D57" s="66"/>
      <c r="E57" s="66"/>
      <c r="F57" s="66"/>
      <c r="G57" s="66"/>
      <c r="H57" s="68"/>
      <c r="I57" s="68"/>
      <c r="J57" s="68"/>
      <c r="K57" s="175"/>
    </row>
    <row r="58" spans="2:11" ht="15.75">
      <c r="B58" s="173"/>
      <c r="C58" s="67" t="s">
        <v>212</v>
      </c>
      <c r="D58" s="67"/>
      <c r="E58" s="67"/>
      <c r="F58" s="67"/>
      <c r="G58" s="67"/>
      <c r="H58" s="66"/>
      <c r="I58" s="66"/>
      <c r="J58" s="66"/>
      <c r="K58" s="196">
        <f>+K51+K54+K55+K56</f>
        <v>2559097.81</v>
      </c>
    </row>
    <row r="59" spans="2:11" ht="15.75">
      <c r="B59" s="173"/>
      <c r="C59" s="66"/>
      <c r="D59" s="66"/>
      <c r="E59" s="66"/>
      <c r="F59" s="66"/>
      <c r="G59" s="66"/>
      <c r="H59" s="66"/>
      <c r="I59" s="66"/>
      <c r="J59" s="66"/>
      <c r="K59" s="175"/>
    </row>
    <row r="60" spans="2:11" ht="15.75">
      <c r="B60" s="173"/>
      <c r="C60" s="69" t="s">
        <v>213</v>
      </c>
      <c r="D60" s="69"/>
      <c r="E60" s="69"/>
      <c r="F60" s="69"/>
      <c r="G60" s="69"/>
      <c r="H60" s="66"/>
      <c r="I60" s="66"/>
      <c r="J60" s="66"/>
      <c r="K60" s="175"/>
    </row>
    <row r="61" spans="2:11" ht="15.75">
      <c r="B61" s="173"/>
      <c r="C61" s="66" t="s">
        <v>254</v>
      </c>
      <c r="D61" s="66"/>
      <c r="E61" s="66"/>
      <c r="F61" s="66"/>
      <c r="G61" s="66"/>
      <c r="H61" s="234"/>
      <c r="I61" s="234"/>
      <c r="J61" s="234"/>
      <c r="K61" s="175">
        <v>142277.57</v>
      </c>
    </row>
    <row r="62" spans="2:11" ht="15.75">
      <c r="B62" s="173"/>
      <c r="C62" s="66" t="s">
        <v>275</v>
      </c>
      <c r="D62" s="66"/>
      <c r="E62" s="66"/>
      <c r="F62" s="66"/>
      <c r="G62" s="66"/>
      <c r="H62" s="68"/>
      <c r="I62" s="68"/>
      <c r="J62" s="68"/>
      <c r="K62" s="175">
        <v>1669697.6</v>
      </c>
    </row>
    <row r="63" spans="2:11" ht="15.75">
      <c r="B63" s="173"/>
      <c r="C63" s="66" t="s">
        <v>215</v>
      </c>
      <c r="D63" s="66"/>
      <c r="E63" s="66"/>
      <c r="F63" s="66"/>
      <c r="G63" s="66"/>
      <c r="H63" s="234"/>
      <c r="I63" s="234"/>
      <c r="J63" s="234"/>
      <c r="K63" s="175"/>
    </row>
    <row r="64" spans="2:11" ht="15.75">
      <c r="B64" s="173"/>
      <c r="C64" s="66" t="s">
        <v>256</v>
      </c>
      <c r="D64" s="66"/>
      <c r="E64" s="66"/>
      <c r="F64" s="66"/>
      <c r="G64" s="66"/>
      <c r="H64" s="68"/>
      <c r="I64" s="68"/>
      <c r="J64" s="68"/>
      <c r="K64" s="175">
        <v>2984.54</v>
      </c>
    </row>
    <row r="65" spans="2:11" ht="15.75">
      <c r="B65" s="173"/>
      <c r="C65" s="66"/>
      <c r="D65" s="66"/>
      <c r="E65" s="66"/>
      <c r="F65" s="66"/>
      <c r="G65" s="66"/>
      <c r="H65" s="68"/>
      <c r="I65" s="68"/>
      <c r="J65" s="68"/>
      <c r="K65" s="175"/>
    </row>
    <row r="66" spans="2:11" ht="16.5" thickBot="1">
      <c r="B66" s="173"/>
      <c r="C66" s="67" t="s">
        <v>216</v>
      </c>
      <c r="D66" s="67"/>
      <c r="E66" s="67"/>
      <c r="F66" s="67"/>
      <c r="G66" s="67"/>
      <c r="H66" s="234"/>
      <c r="I66" s="234"/>
      <c r="J66" s="234"/>
      <c r="K66" s="197">
        <f>+K58-K61-K62-K64</f>
        <v>744138.1000000001</v>
      </c>
    </row>
    <row r="67" spans="2:11" ht="16.5" thickTop="1">
      <c r="B67" s="173"/>
      <c r="C67" s="68"/>
      <c r="D67" s="68"/>
      <c r="E67" s="68"/>
      <c r="F67" s="68"/>
      <c r="G67" s="68"/>
      <c r="H67" s="68"/>
      <c r="I67" s="68"/>
      <c r="J67" s="68"/>
      <c r="K67" s="198"/>
    </row>
    <row r="68" spans="2:11" ht="15.75">
      <c r="B68" s="173"/>
      <c r="C68" s="66"/>
      <c r="D68" s="66"/>
      <c r="E68" s="66"/>
      <c r="F68" s="66"/>
      <c r="G68" s="66"/>
      <c r="H68" s="66"/>
      <c r="I68" s="66"/>
      <c r="J68" s="66"/>
      <c r="K68" s="179"/>
    </row>
    <row r="69" spans="2:11" ht="15.75">
      <c r="B69" s="173"/>
      <c r="C69" s="66"/>
      <c r="D69" s="66"/>
      <c r="E69" s="66"/>
      <c r="F69" s="66"/>
      <c r="G69" s="66"/>
      <c r="H69" s="66"/>
      <c r="I69" s="66"/>
      <c r="J69" s="66"/>
      <c r="K69" s="174" t="s">
        <v>217</v>
      </c>
    </row>
    <row r="70" spans="2:11" ht="15.75">
      <c r="B70" s="173"/>
      <c r="C70" s="67" t="s">
        <v>218</v>
      </c>
      <c r="D70" s="67"/>
      <c r="E70" s="67"/>
      <c r="F70" s="67"/>
      <c r="G70" s="67"/>
      <c r="H70" s="234"/>
      <c r="I70" s="234"/>
      <c r="J70" s="234"/>
      <c r="K70" s="175">
        <v>922220.45</v>
      </c>
    </row>
    <row r="71" spans="2:11" ht="15.75">
      <c r="B71" s="173"/>
      <c r="C71" s="67"/>
      <c r="D71" s="67"/>
      <c r="E71" s="67"/>
      <c r="F71" s="67"/>
      <c r="G71" s="67"/>
      <c r="H71" s="68"/>
      <c r="I71" s="68"/>
      <c r="J71" s="68"/>
      <c r="K71" s="175"/>
    </row>
    <row r="72" spans="2:11" ht="15.75">
      <c r="B72" s="173"/>
      <c r="C72" s="69" t="s">
        <v>205</v>
      </c>
      <c r="D72" s="69"/>
      <c r="E72" s="69"/>
      <c r="F72" s="69"/>
      <c r="G72" s="69"/>
      <c r="H72" s="66"/>
      <c r="I72" s="66"/>
      <c r="J72" s="66"/>
      <c r="K72" s="180"/>
    </row>
    <row r="73" spans="2:11" ht="15.75">
      <c r="B73" s="173"/>
      <c r="C73" s="66" t="s">
        <v>219</v>
      </c>
      <c r="D73" s="66"/>
      <c r="E73" s="66"/>
      <c r="F73" s="66"/>
      <c r="G73" s="66"/>
      <c r="H73" s="234"/>
      <c r="I73" s="234"/>
      <c r="J73" s="234"/>
      <c r="K73" s="175">
        <v>0</v>
      </c>
    </row>
    <row r="74" spans="2:11" ht="15.75">
      <c r="B74" s="173"/>
      <c r="C74" s="67" t="s">
        <v>212</v>
      </c>
      <c r="D74" s="67"/>
      <c r="E74" s="67"/>
      <c r="F74" s="67"/>
      <c r="G74" s="67"/>
      <c r="H74" s="241"/>
      <c r="I74" s="241"/>
      <c r="J74" s="241"/>
      <c r="K74" s="199">
        <f>SUM(K70:K73)</f>
        <v>922220.45</v>
      </c>
    </row>
    <row r="75" spans="2:11" ht="15.75">
      <c r="B75" s="173"/>
      <c r="C75" s="66"/>
      <c r="D75" s="66"/>
      <c r="E75" s="66"/>
      <c r="F75" s="66"/>
      <c r="G75" s="66"/>
      <c r="H75" s="66"/>
      <c r="I75" s="66"/>
      <c r="J75" s="66"/>
      <c r="K75" s="180"/>
    </row>
    <row r="76" spans="2:11" ht="15.75">
      <c r="B76" s="173"/>
      <c r="C76" s="69" t="s">
        <v>213</v>
      </c>
      <c r="D76" s="69"/>
      <c r="E76" s="69"/>
      <c r="F76" s="69"/>
      <c r="G76" s="69"/>
      <c r="H76" s="66"/>
      <c r="I76" s="66"/>
      <c r="J76" s="66"/>
      <c r="K76" s="175"/>
    </row>
    <row r="77" spans="2:11" ht="15.75">
      <c r="B77" s="173"/>
      <c r="C77" s="66" t="s">
        <v>276</v>
      </c>
      <c r="D77" s="66"/>
      <c r="E77" s="66"/>
      <c r="F77" s="66"/>
      <c r="G77" s="66"/>
      <c r="H77" s="241"/>
      <c r="I77" s="241"/>
      <c r="J77" s="241"/>
      <c r="K77" s="175">
        <v>178082.35</v>
      </c>
    </row>
    <row r="78" spans="2:11" ht="15.75">
      <c r="B78" s="173"/>
      <c r="C78" s="66"/>
      <c r="D78" s="66"/>
      <c r="E78" s="66"/>
      <c r="F78" s="66"/>
      <c r="G78" s="66"/>
      <c r="H78" s="73"/>
      <c r="I78" s="73"/>
      <c r="J78" s="73"/>
      <c r="K78" s="175"/>
    </row>
    <row r="79" spans="2:11" ht="16.5" thickBot="1">
      <c r="B79" s="173"/>
      <c r="C79" s="67" t="s">
        <v>216</v>
      </c>
      <c r="D79" s="67"/>
      <c r="E79" s="67"/>
      <c r="F79" s="67"/>
      <c r="G79" s="67"/>
      <c r="H79" s="66"/>
      <c r="I79" s="66"/>
      <c r="J79" s="66"/>
      <c r="K79" s="197">
        <f>SUM(K74-K77)</f>
        <v>744138.1</v>
      </c>
    </row>
    <row r="80" spans="2:11" ht="17.25" thickBot="1" thickTop="1">
      <c r="B80" s="181"/>
      <c r="C80" s="43"/>
      <c r="D80" s="43"/>
      <c r="E80" s="43"/>
      <c r="F80" s="43"/>
      <c r="G80" s="43"/>
      <c r="H80" s="44"/>
      <c r="I80" s="44"/>
      <c r="J80" s="44"/>
      <c r="K80" s="182"/>
    </row>
    <row r="81" spans="2:11" ht="16.5" thickTop="1">
      <c r="B81" s="173"/>
      <c r="C81" s="67"/>
      <c r="D81" s="67"/>
      <c r="E81" s="67"/>
      <c r="F81" s="67"/>
      <c r="G81" s="67"/>
      <c r="H81" s="66"/>
      <c r="I81" s="66"/>
      <c r="J81" s="66"/>
      <c r="K81" s="183"/>
    </row>
    <row r="82" spans="2:11" ht="15.75">
      <c r="B82" s="173"/>
      <c r="C82" s="67"/>
      <c r="D82" s="67"/>
      <c r="E82" s="67"/>
      <c r="F82" s="67"/>
      <c r="G82" s="67"/>
      <c r="H82" s="66"/>
      <c r="I82" s="66"/>
      <c r="J82" s="66"/>
      <c r="K82" s="183"/>
    </row>
    <row r="83" spans="2:11" ht="15.75">
      <c r="B83" s="173"/>
      <c r="C83" s="67"/>
      <c r="D83" s="67"/>
      <c r="E83" s="67"/>
      <c r="F83" s="67"/>
      <c r="G83" s="67"/>
      <c r="H83" s="66"/>
      <c r="I83" s="66"/>
      <c r="J83" s="66"/>
      <c r="K83" s="184"/>
    </row>
    <row r="84" spans="2:11" ht="15.75">
      <c r="B84" s="200"/>
      <c r="C84" s="233" t="s">
        <v>696</v>
      </c>
      <c r="D84" s="233"/>
      <c r="E84" s="74"/>
      <c r="F84" s="50" t="s">
        <v>277</v>
      </c>
      <c r="G84" s="50" t="s">
        <v>277</v>
      </c>
      <c r="H84" s="75"/>
      <c r="I84" s="76"/>
      <c r="J84" s="201" t="s">
        <v>697</v>
      </c>
      <c r="K84" s="201" t="s">
        <v>700</v>
      </c>
    </row>
    <row r="85" spans="2:11" ht="15.75">
      <c r="B85" s="173"/>
      <c r="C85" s="239" t="s">
        <v>224</v>
      </c>
      <c r="D85" s="239"/>
      <c r="E85" s="68"/>
      <c r="F85" s="234" t="s">
        <v>225</v>
      </c>
      <c r="G85" s="234"/>
      <c r="H85" s="234"/>
      <c r="I85" s="66"/>
      <c r="J85" s="234" t="s">
        <v>226</v>
      </c>
      <c r="K85" s="235"/>
    </row>
    <row r="86" spans="2:11" ht="15.75">
      <c r="B86" s="173"/>
      <c r="C86" s="66"/>
      <c r="D86" s="66"/>
      <c r="E86" s="68"/>
      <c r="F86" s="68"/>
      <c r="G86" s="68"/>
      <c r="H86" s="68"/>
      <c r="I86" s="66"/>
      <c r="J86" s="68"/>
      <c r="K86" s="187"/>
    </row>
    <row r="87" spans="2:11" ht="15.75">
      <c r="B87" s="200"/>
      <c r="C87" s="233" t="s">
        <v>698</v>
      </c>
      <c r="D87" s="233"/>
      <c r="E87" s="74"/>
      <c r="F87" s="50" t="s">
        <v>228</v>
      </c>
      <c r="G87" s="50" t="s">
        <v>228</v>
      </c>
      <c r="H87" s="75"/>
      <c r="I87" s="76"/>
      <c r="J87" s="202" t="s">
        <v>699</v>
      </c>
      <c r="K87" s="202" t="s">
        <v>701</v>
      </c>
    </row>
    <row r="88" spans="2:11" ht="15.75">
      <c r="B88" s="189"/>
      <c r="C88" s="240" t="s">
        <v>230</v>
      </c>
      <c r="D88" s="240"/>
      <c r="E88" s="126"/>
      <c r="F88" s="236" t="s">
        <v>231</v>
      </c>
      <c r="G88" s="236"/>
      <c r="H88" s="236"/>
      <c r="I88" s="190"/>
      <c r="J88" s="237" t="s">
        <v>232</v>
      </c>
      <c r="K88" s="238"/>
    </row>
  </sheetData>
  <protectedRanges>
    <protectedRange sqref="F84" name="Rango1_2_1_3"/>
    <protectedRange sqref="F87" name="Rango1_2_1_1_1"/>
    <protectedRange sqref="J46:J48" name="Rango1_1_1"/>
    <protectedRange sqref="J84" name="Rango1_2_1_2_1"/>
    <protectedRange sqref="J87" name="Rango1_2_1_1_2_1"/>
    <protectedRange sqref="C84" name="Rango1_2_1_4_1"/>
    <protectedRange sqref="C87" name="Rango1_2_1_1_3_1"/>
    <protectedRange sqref="G84" name="Rango1_2_1_5"/>
    <protectedRange sqref="G87" name="Rango1_2_1_1_4"/>
    <protectedRange sqref="K84" name="Rango1_2_1_2_2"/>
    <protectedRange sqref="K87" name="Rango1_2_1_1_2_2"/>
  </protectedRanges>
  <mergeCells count="26">
    <mergeCell ref="B40:K40"/>
    <mergeCell ref="B2:I2"/>
    <mergeCell ref="B4:I4"/>
    <mergeCell ref="F29:I29"/>
    <mergeCell ref="F31:I31"/>
    <mergeCell ref="F32:I32"/>
    <mergeCell ref="H77:J77"/>
    <mergeCell ref="B41:K41"/>
    <mergeCell ref="B42:K42"/>
    <mergeCell ref="H51:J51"/>
    <mergeCell ref="H54:J54"/>
    <mergeCell ref="H56:J56"/>
    <mergeCell ref="H61:J61"/>
    <mergeCell ref="H63:J63"/>
    <mergeCell ref="H66:J66"/>
    <mergeCell ref="H70:J70"/>
    <mergeCell ref="H73:J73"/>
    <mergeCell ref="H74:J74"/>
    <mergeCell ref="C84:D84"/>
    <mergeCell ref="F85:H85"/>
    <mergeCell ref="J85:K85"/>
    <mergeCell ref="C87:D87"/>
    <mergeCell ref="F88:H88"/>
    <mergeCell ref="J88:K88"/>
    <mergeCell ref="C85:D85"/>
    <mergeCell ref="C88:D88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6B92C-BD90-4C00-ABD2-994FEA583BFE}">
  <dimension ref="B2:K80"/>
  <sheetViews>
    <sheetView workbookViewId="0" topLeftCell="A8">
      <selection activeCell="C28" sqref="C28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8.281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256" t="s">
        <v>0</v>
      </c>
      <c r="C2" s="253"/>
      <c r="D2" s="253"/>
      <c r="E2" s="253"/>
      <c r="F2" s="253"/>
      <c r="G2" s="253"/>
      <c r="H2" s="253"/>
      <c r="I2" s="253"/>
    </row>
    <row r="3" ht="15" hidden="1"/>
    <row r="4" spans="2:9" ht="15">
      <c r="B4" s="257" t="s">
        <v>235</v>
      </c>
      <c r="C4" s="253"/>
      <c r="D4" s="253"/>
      <c r="E4" s="253"/>
      <c r="F4" s="253"/>
      <c r="G4" s="253"/>
      <c r="H4" s="253"/>
      <c r="I4" s="253"/>
    </row>
    <row r="7" spans="2:9" ht="15">
      <c r="B7" s="1" t="s">
        <v>1</v>
      </c>
      <c r="C7" s="1" t="s">
        <v>2</v>
      </c>
      <c r="D7" s="1" t="s">
        <v>3</v>
      </c>
      <c r="E7" s="1" t="s">
        <v>4</v>
      </c>
      <c r="G7" s="1" t="s">
        <v>5</v>
      </c>
      <c r="H7" s="1" t="s">
        <v>6</v>
      </c>
      <c r="I7" s="1" t="s">
        <v>7</v>
      </c>
    </row>
    <row r="8" spans="2:9" ht="15">
      <c r="B8" s="2">
        <v>45351</v>
      </c>
      <c r="C8" s="3">
        <v>0</v>
      </c>
      <c r="D8" s="3" t="s">
        <v>8</v>
      </c>
      <c r="E8" s="3"/>
      <c r="G8" s="4">
        <v>2149810.28</v>
      </c>
      <c r="H8" s="4">
        <v>2149810.28</v>
      </c>
      <c r="I8" s="4">
        <v>0</v>
      </c>
    </row>
    <row r="9" spans="2:9" ht="15">
      <c r="B9" s="2">
        <v>45352</v>
      </c>
      <c r="C9" s="3">
        <v>83539</v>
      </c>
      <c r="D9" s="3" t="s">
        <v>11</v>
      </c>
      <c r="E9" s="3" t="s">
        <v>236</v>
      </c>
      <c r="G9" s="4">
        <v>0</v>
      </c>
      <c r="H9" s="4">
        <v>486</v>
      </c>
      <c r="I9" s="4">
        <v>-1800</v>
      </c>
    </row>
    <row r="10" spans="2:9" ht="15">
      <c r="B10" s="2">
        <v>45352</v>
      </c>
      <c r="C10" s="3">
        <v>83539</v>
      </c>
      <c r="D10" s="3" t="s">
        <v>11</v>
      </c>
      <c r="E10" s="3" t="s">
        <v>236</v>
      </c>
      <c r="G10" s="4">
        <v>0</v>
      </c>
      <c r="H10" s="4">
        <v>1314</v>
      </c>
      <c r="I10" s="4">
        <v>-1800</v>
      </c>
    </row>
    <row r="11" spans="2:9" ht="15">
      <c r="B11" s="2">
        <v>45352</v>
      </c>
      <c r="C11" s="3">
        <v>83540</v>
      </c>
      <c r="D11" s="3" t="s">
        <v>11</v>
      </c>
      <c r="E11" s="3" t="s">
        <v>237</v>
      </c>
      <c r="G11" s="4">
        <v>0</v>
      </c>
      <c r="H11" s="4">
        <v>6194.48</v>
      </c>
      <c r="I11" s="4">
        <v>-24742.5</v>
      </c>
    </row>
    <row r="12" spans="2:9" ht="15">
      <c r="B12" s="2">
        <v>45352</v>
      </c>
      <c r="C12" s="3">
        <v>83540</v>
      </c>
      <c r="D12" s="3" t="s">
        <v>11</v>
      </c>
      <c r="E12" s="3" t="s">
        <v>237</v>
      </c>
      <c r="G12" s="4">
        <v>0</v>
      </c>
      <c r="H12" s="4">
        <v>16748.02</v>
      </c>
      <c r="I12" s="4">
        <v>-24742.5</v>
      </c>
    </row>
    <row r="13" spans="2:9" ht="15">
      <c r="B13" s="2">
        <v>45355</v>
      </c>
      <c r="C13" s="3">
        <v>83532</v>
      </c>
      <c r="D13" s="3" t="s">
        <v>27</v>
      </c>
      <c r="E13" s="3" t="s">
        <v>238</v>
      </c>
      <c r="G13" s="4">
        <v>1800</v>
      </c>
      <c r="H13" s="4">
        <v>0</v>
      </c>
      <c r="I13" s="4">
        <v>-22942.5</v>
      </c>
    </row>
    <row r="14" spans="2:9" ht="25.5">
      <c r="B14" s="2">
        <v>45357</v>
      </c>
      <c r="C14" s="3">
        <v>83526</v>
      </c>
      <c r="D14" s="3" t="s">
        <v>11</v>
      </c>
      <c r="E14" s="3" t="s">
        <v>239</v>
      </c>
      <c r="G14" s="4">
        <v>0</v>
      </c>
      <c r="H14" s="4">
        <v>1460</v>
      </c>
      <c r="I14" s="4">
        <v>-24402.5</v>
      </c>
    </row>
    <row r="15" spans="2:9" ht="15">
      <c r="B15" s="2">
        <v>45357</v>
      </c>
      <c r="C15" s="3">
        <v>83531</v>
      </c>
      <c r="D15" s="3" t="s">
        <v>27</v>
      </c>
      <c r="E15" s="3" t="s">
        <v>240</v>
      </c>
      <c r="G15" s="4">
        <v>22942.5</v>
      </c>
      <c r="H15" s="4">
        <v>0</v>
      </c>
      <c r="I15" s="4">
        <v>-1460</v>
      </c>
    </row>
    <row r="16" spans="2:9" ht="15">
      <c r="B16" s="2">
        <v>45357</v>
      </c>
      <c r="C16" s="3">
        <v>83537</v>
      </c>
      <c r="D16" s="3" t="s">
        <v>27</v>
      </c>
      <c r="E16" s="3" t="s">
        <v>241</v>
      </c>
      <c r="G16" s="4">
        <v>1460</v>
      </c>
      <c r="H16" s="4">
        <v>0</v>
      </c>
      <c r="I16" s="4">
        <v>0</v>
      </c>
    </row>
    <row r="17" spans="2:9" ht="25.5">
      <c r="B17" s="2">
        <v>45359</v>
      </c>
      <c r="C17" s="3">
        <v>83529</v>
      </c>
      <c r="D17" s="3" t="s">
        <v>27</v>
      </c>
      <c r="E17" s="3" t="s">
        <v>242</v>
      </c>
      <c r="G17" s="4">
        <v>35000</v>
      </c>
      <c r="H17" s="4">
        <v>0</v>
      </c>
      <c r="I17" s="4">
        <v>35000</v>
      </c>
    </row>
    <row r="18" spans="2:9" ht="25.5">
      <c r="B18" s="2">
        <v>45359</v>
      </c>
      <c r="C18" s="3">
        <v>83530</v>
      </c>
      <c r="D18" s="3" t="s">
        <v>9</v>
      </c>
      <c r="E18" s="3" t="s">
        <v>243</v>
      </c>
      <c r="G18" s="4">
        <v>0</v>
      </c>
      <c r="H18" s="4">
        <v>35000</v>
      </c>
      <c r="I18" s="4">
        <v>0</v>
      </c>
    </row>
    <row r="19" spans="7:8" ht="15">
      <c r="G19" s="5">
        <f>SUM(G9:G18)</f>
        <v>61202.5</v>
      </c>
      <c r="H19" s="5">
        <f>SUM(H9:H18)</f>
        <v>61202.5</v>
      </c>
    </row>
    <row r="20" spans="6:9" ht="15">
      <c r="F20" s="258" t="s">
        <v>244</v>
      </c>
      <c r="G20" s="253"/>
      <c r="H20" s="253"/>
      <c r="I20" s="253"/>
    </row>
    <row r="22" spans="6:9" ht="15">
      <c r="F22" s="258" t="s">
        <v>245</v>
      </c>
      <c r="G22" s="253"/>
      <c r="H22" s="253"/>
      <c r="I22" s="253"/>
    </row>
    <row r="23" spans="6:9" ht="15">
      <c r="F23" s="258" t="s">
        <v>246</v>
      </c>
      <c r="G23" s="253"/>
      <c r="H23" s="253"/>
      <c r="I23" s="253"/>
    </row>
    <row r="25" ht="15.75" thickBot="1"/>
    <row r="26" spans="2:11" ht="15.75">
      <c r="B26" s="6"/>
      <c r="C26" s="8"/>
      <c r="D26" s="8"/>
      <c r="E26" s="8"/>
      <c r="F26" s="8"/>
      <c r="G26" s="8"/>
      <c r="H26" s="8"/>
      <c r="I26" s="8"/>
      <c r="J26" s="8"/>
      <c r="K26" s="9"/>
    </row>
    <row r="27" spans="2:11" ht="15.75">
      <c r="B27" s="78"/>
      <c r="C27" s="56"/>
      <c r="D27" s="56"/>
      <c r="E27" s="56"/>
      <c r="F27" s="56"/>
      <c r="G27" s="56"/>
      <c r="H27" s="56"/>
      <c r="I27" s="56"/>
      <c r="J27" s="56"/>
      <c r="K27" s="11"/>
    </row>
    <row r="28" spans="2:11" ht="15.75">
      <c r="B28" s="10"/>
      <c r="C28" s="56"/>
      <c r="D28" s="56"/>
      <c r="E28" s="56"/>
      <c r="F28" s="56"/>
      <c r="G28" s="56"/>
      <c r="H28" s="56"/>
      <c r="I28" s="56"/>
      <c r="J28" s="56"/>
      <c r="K28" s="11"/>
    </row>
    <row r="29" spans="2:11" ht="15.75">
      <c r="B29" s="10"/>
      <c r="C29" s="56"/>
      <c r="D29" s="56"/>
      <c r="E29" s="56"/>
      <c r="F29" s="56"/>
      <c r="G29" s="56"/>
      <c r="H29" s="56"/>
      <c r="I29" s="56"/>
      <c r="J29" s="56"/>
      <c r="K29" s="11"/>
    </row>
    <row r="30" spans="2:11" ht="15.75">
      <c r="B30" s="10"/>
      <c r="C30" s="56"/>
      <c r="D30" s="56"/>
      <c r="E30" s="56"/>
      <c r="F30" s="56"/>
      <c r="G30" s="56"/>
      <c r="H30" s="56"/>
      <c r="I30" s="56"/>
      <c r="J30" s="56"/>
      <c r="K30" s="11"/>
    </row>
    <row r="31" spans="2:11" ht="15.75">
      <c r="B31" s="10"/>
      <c r="C31" s="56"/>
      <c r="D31" s="56"/>
      <c r="E31" s="56"/>
      <c r="F31" s="56"/>
      <c r="G31" s="56"/>
      <c r="H31" s="56"/>
      <c r="I31" s="56"/>
      <c r="J31" s="56"/>
      <c r="K31" s="11"/>
    </row>
    <row r="32" spans="2:11" ht="15.75">
      <c r="B32" s="259" t="s">
        <v>192</v>
      </c>
      <c r="C32" s="250"/>
      <c r="D32" s="250"/>
      <c r="E32" s="250"/>
      <c r="F32" s="250"/>
      <c r="G32" s="250"/>
      <c r="H32" s="250"/>
      <c r="I32" s="250"/>
      <c r="J32" s="250"/>
      <c r="K32" s="260"/>
    </row>
    <row r="33" spans="2:11" ht="15">
      <c r="B33" s="261" t="s">
        <v>247</v>
      </c>
      <c r="C33" s="243"/>
      <c r="D33" s="243"/>
      <c r="E33" s="243"/>
      <c r="F33" s="243"/>
      <c r="G33" s="243"/>
      <c r="H33" s="243"/>
      <c r="I33" s="243"/>
      <c r="J33" s="243"/>
      <c r="K33" s="262"/>
    </row>
    <row r="34" spans="2:11" ht="15.75" customHeight="1">
      <c r="B34" s="279" t="s">
        <v>248</v>
      </c>
      <c r="C34" s="273"/>
      <c r="D34" s="273"/>
      <c r="E34" s="273"/>
      <c r="F34" s="273"/>
      <c r="G34" s="273"/>
      <c r="H34" s="273"/>
      <c r="I34" s="273"/>
      <c r="J34" s="273"/>
      <c r="K34" s="280"/>
    </row>
    <row r="35" spans="2:11" ht="15.75">
      <c r="B35" s="14"/>
      <c r="C35" s="58"/>
      <c r="D35" s="58"/>
      <c r="E35" s="58"/>
      <c r="F35" s="58"/>
      <c r="G35" s="58"/>
      <c r="H35" s="58"/>
      <c r="I35" s="58"/>
      <c r="J35" s="58"/>
      <c r="K35" s="15"/>
    </row>
    <row r="36" spans="2:11" ht="15.75">
      <c r="B36" s="10"/>
      <c r="C36" s="59" t="s">
        <v>195</v>
      </c>
      <c r="D36" s="59"/>
      <c r="E36" s="59"/>
      <c r="F36" s="59"/>
      <c r="G36" s="59"/>
      <c r="H36" s="59"/>
      <c r="I36" s="59"/>
      <c r="J36" s="59"/>
      <c r="K36" s="16"/>
    </row>
    <row r="37" spans="2:11" ht="15.75">
      <c r="B37" s="10"/>
      <c r="C37" s="60" t="s">
        <v>249</v>
      </c>
      <c r="D37" s="60"/>
      <c r="E37" s="61"/>
      <c r="F37" s="61"/>
      <c r="G37" s="61"/>
      <c r="H37" s="61"/>
      <c r="I37" s="60" t="s">
        <v>197</v>
      </c>
      <c r="J37" s="60"/>
      <c r="K37" s="17" t="s">
        <v>250</v>
      </c>
    </row>
    <row r="38" spans="2:11" ht="15.75">
      <c r="B38" s="10"/>
      <c r="C38" s="62" t="s">
        <v>199</v>
      </c>
      <c r="D38" s="18" t="s">
        <v>200</v>
      </c>
      <c r="E38" s="19"/>
      <c r="F38" s="79"/>
      <c r="G38" s="22"/>
      <c r="H38" s="80"/>
      <c r="I38" s="62"/>
      <c r="J38" s="63"/>
      <c r="K38" s="81"/>
    </row>
    <row r="39" spans="2:11" ht="15.75">
      <c r="B39" s="10"/>
      <c r="C39" s="62" t="s">
        <v>201</v>
      </c>
      <c r="D39" s="64"/>
      <c r="E39" s="65"/>
      <c r="F39" s="63"/>
      <c r="G39" s="22"/>
      <c r="H39" s="62" t="s">
        <v>251</v>
      </c>
      <c r="I39" s="62"/>
      <c r="J39" s="63"/>
      <c r="K39" s="21"/>
    </row>
    <row r="40" spans="2:11" ht="16.5" thickBot="1">
      <c r="B40" s="10"/>
      <c r="C40" s="62"/>
      <c r="D40" s="64"/>
      <c r="E40" s="65"/>
      <c r="F40" s="63"/>
      <c r="G40" s="20"/>
      <c r="H40" s="62"/>
      <c r="I40" s="62"/>
      <c r="J40" s="63"/>
      <c r="K40" s="21"/>
    </row>
    <row r="41" spans="2:11" ht="16.5" thickTop="1">
      <c r="B41" s="82"/>
      <c r="C41" s="83"/>
      <c r="D41" s="83"/>
      <c r="E41" s="83"/>
      <c r="F41" s="83"/>
      <c r="G41" s="83"/>
      <c r="H41" s="83"/>
      <c r="I41" s="83"/>
      <c r="J41" s="83"/>
      <c r="K41" s="84"/>
    </row>
    <row r="42" spans="2:11" ht="15.75">
      <c r="B42" s="30"/>
      <c r="C42" s="66"/>
      <c r="D42" s="66"/>
      <c r="E42" s="66"/>
      <c r="F42" s="66"/>
      <c r="G42" s="66"/>
      <c r="H42" s="66"/>
      <c r="I42" s="66"/>
      <c r="J42" s="66"/>
      <c r="K42" s="32" t="s">
        <v>203</v>
      </c>
    </row>
    <row r="43" spans="2:11" ht="15.75">
      <c r="B43" s="30"/>
      <c r="C43" s="67" t="s">
        <v>204</v>
      </c>
      <c r="D43" s="67"/>
      <c r="E43" s="67"/>
      <c r="F43" s="67"/>
      <c r="G43" s="67"/>
      <c r="H43" s="234"/>
      <c r="I43" s="234"/>
      <c r="J43" s="234"/>
      <c r="K43" s="33">
        <v>0</v>
      </c>
    </row>
    <row r="44" spans="2:11" ht="15.75">
      <c r="B44" s="30"/>
      <c r="C44" s="66"/>
      <c r="D44" s="66"/>
      <c r="E44" s="66"/>
      <c r="F44" s="66"/>
      <c r="G44" s="66"/>
      <c r="H44" s="66"/>
      <c r="I44" s="66"/>
      <c r="J44" s="66"/>
      <c r="K44" s="33"/>
    </row>
    <row r="45" spans="2:11" ht="15.75">
      <c r="B45" s="30"/>
      <c r="C45" s="69" t="s">
        <v>205</v>
      </c>
      <c r="D45" s="69"/>
      <c r="E45" s="69"/>
      <c r="F45" s="69"/>
      <c r="G45" s="69"/>
      <c r="H45" s="66"/>
      <c r="I45" s="66"/>
      <c r="J45" s="66"/>
      <c r="K45" s="33"/>
    </row>
    <row r="46" spans="2:11" ht="15.75">
      <c r="B46" s="30"/>
      <c r="C46" s="66" t="s">
        <v>252</v>
      </c>
      <c r="D46" s="66"/>
      <c r="E46" s="66"/>
      <c r="F46" s="66"/>
      <c r="G46" s="66"/>
      <c r="H46" s="248"/>
      <c r="I46" s="248"/>
      <c r="J46" s="248"/>
      <c r="K46" s="33">
        <v>61202.5</v>
      </c>
    </row>
    <row r="47" spans="2:11" ht="15.75">
      <c r="B47" s="30"/>
      <c r="C47" s="66" t="s">
        <v>253</v>
      </c>
      <c r="D47" s="66"/>
      <c r="E47" s="66"/>
      <c r="F47" s="66"/>
      <c r="G47" s="66"/>
      <c r="H47" s="234"/>
      <c r="I47" s="234"/>
      <c r="J47" s="234"/>
      <c r="K47" s="33"/>
    </row>
    <row r="48" spans="2:11" ht="15.75">
      <c r="B48" s="30"/>
      <c r="C48" s="66"/>
      <c r="D48" s="66"/>
      <c r="E48" s="66"/>
      <c r="F48" s="66"/>
      <c r="G48" s="66"/>
      <c r="H48" s="68"/>
      <c r="I48" s="68"/>
      <c r="J48" s="68"/>
      <c r="K48" s="33"/>
    </row>
    <row r="49" spans="2:11" ht="15.75">
      <c r="B49" s="30"/>
      <c r="C49" s="67" t="s">
        <v>212</v>
      </c>
      <c r="D49" s="67"/>
      <c r="E49" s="67"/>
      <c r="F49" s="67"/>
      <c r="G49" s="67"/>
      <c r="H49" s="66"/>
      <c r="I49" s="66"/>
      <c r="J49" s="66"/>
      <c r="K49" s="85">
        <f>+K43+K46</f>
        <v>61202.5</v>
      </c>
    </row>
    <row r="50" spans="2:11" ht="15.75">
      <c r="B50" s="30"/>
      <c r="C50" s="66"/>
      <c r="D50" s="66"/>
      <c r="E50" s="66"/>
      <c r="F50" s="66"/>
      <c r="G50" s="66"/>
      <c r="H50" s="66"/>
      <c r="I50" s="66"/>
      <c r="J50" s="66"/>
      <c r="K50" s="33"/>
    </row>
    <row r="51" spans="2:11" ht="15.75">
      <c r="B51" s="30"/>
      <c r="C51" s="69" t="s">
        <v>213</v>
      </c>
      <c r="D51" s="69"/>
      <c r="E51" s="69"/>
      <c r="F51" s="69"/>
      <c r="G51" s="69"/>
      <c r="H51" s="66"/>
      <c r="I51" s="66"/>
      <c r="J51" s="66"/>
      <c r="K51" s="33"/>
    </row>
    <row r="52" spans="2:11" ht="15.75">
      <c r="B52" s="30"/>
      <c r="C52" s="66" t="s">
        <v>254</v>
      </c>
      <c r="D52" s="66"/>
      <c r="E52" s="66"/>
      <c r="F52" s="66"/>
      <c r="G52" s="66"/>
      <c r="H52" s="234"/>
      <c r="I52" s="234"/>
      <c r="J52" s="234"/>
      <c r="K52" s="33"/>
    </row>
    <row r="53" spans="2:11" ht="15.75">
      <c r="B53" s="30"/>
      <c r="C53" s="66" t="s">
        <v>255</v>
      </c>
      <c r="D53" s="66"/>
      <c r="E53" s="66"/>
      <c r="F53" s="66"/>
      <c r="G53" s="66"/>
      <c r="H53" s="68"/>
      <c r="I53" s="68"/>
      <c r="J53" s="68"/>
      <c r="K53" s="33">
        <v>61202.5</v>
      </c>
    </row>
    <row r="54" spans="2:11" ht="15.75">
      <c r="B54" s="30"/>
      <c r="C54" s="66" t="s">
        <v>215</v>
      </c>
      <c r="D54" s="66"/>
      <c r="E54" s="66"/>
      <c r="F54" s="66"/>
      <c r="G54" s="66"/>
      <c r="H54" s="234"/>
      <c r="I54" s="234"/>
      <c r="J54" s="234"/>
      <c r="K54" s="33"/>
    </row>
    <row r="55" spans="2:11" ht="15.75">
      <c r="B55" s="30"/>
      <c r="C55" s="66" t="s">
        <v>256</v>
      </c>
      <c r="D55" s="66"/>
      <c r="E55" s="66"/>
      <c r="F55" s="66"/>
      <c r="G55" s="66"/>
      <c r="H55" s="68"/>
      <c r="I55" s="68"/>
      <c r="J55" s="68"/>
      <c r="K55" s="33"/>
    </row>
    <row r="56" spans="2:11" ht="15.75">
      <c r="B56" s="30"/>
      <c r="C56" s="66"/>
      <c r="D56" s="66"/>
      <c r="E56" s="66"/>
      <c r="F56" s="66"/>
      <c r="G56" s="66"/>
      <c r="H56" s="68"/>
      <c r="I56" s="68"/>
      <c r="J56" s="68"/>
      <c r="K56" s="33"/>
    </row>
    <row r="57" spans="2:11" ht="16.5" thickBot="1">
      <c r="B57" s="30"/>
      <c r="C57" s="67" t="s">
        <v>216</v>
      </c>
      <c r="D57" s="67"/>
      <c r="E57" s="67"/>
      <c r="F57" s="67"/>
      <c r="G57" s="67"/>
      <c r="H57" s="234"/>
      <c r="I57" s="234"/>
      <c r="J57" s="234"/>
      <c r="K57" s="36">
        <f>+K49-K52-K53</f>
        <v>0</v>
      </c>
    </row>
    <row r="58" spans="2:11" ht="16.5" thickTop="1">
      <c r="B58" s="30"/>
      <c r="C58" s="86"/>
      <c r="D58" s="86"/>
      <c r="E58" s="86"/>
      <c r="F58" s="86"/>
      <c r="G58" s="86"/>
      <c r="H58" s="86"/>
      <c r="I58" s="86"/>
      <c r="J58" s="86"/>
      <c r="K58" s="87"/>
    </row>
    <row r="59" spans="2:11" ht="15.75">
      <c r="B59" s="30"/>
      <c r="C59" s="66"/>
      <c r="D59" s="66"/>
      <c r="E59" s="66"/>
      <c r="F59" s="66"/>
      <c r="G59" s="66"/>
      <c r="H59" s="66"/>
      <c r="I59" s="66"/>
      <c r="J59" s="66"/>
      <c r="K59" s="31"/>
    </row>
    <row r="60" spans="2:11" ht="15.75">
      <c r="B60" s="30"/>
      <c r="C60" s="66"/>
      <c r="D60" s="66"/>
      <c r="E60" s="66"/>
      <c r="F60" s="66"/>
      <c r="G60" s="66"/>
      <c r="H60" s="66"/>
      <c r="I60" s="66"/>
      <c r="J60" s="66"/>
      <c r="K60" s="32" t="s">
        <v>217</v>
      </c>
    </row>
    <row r="61" spans="2:11" ht="15.75">
      <c r="B61" s="30"/>
      <c r="C61" s="67" t="s">
        <v>218</v>
      </c>
      <c r="D61" s="67"/>
      <c r="E61" s="67"/>
      <c r="F61" s="67"/>
      <c r="G61" s="67"/>
      <c r="H61" s="234"/>
      <c r="I61" s="234"/>
      <c r="J61" s="234"/>
      <c r="K61" s="33">
        <v>0</v>
      </c>
    </row>
    <row r="62" spans="2:11" ht="15.75">
      <c r="B62" s="30"/>
      <c r="C62" s="67"/>
      <c r="D62" s="67"/>
      <c r="E62" s="67"/>
      <c r="F62" s="67"/>
      <c r="G62" s="67"/>
      <c r="H62" s="68"/>
      <c r="I62" s="68"/>
      <c r="J62" s="68"/>
      <c r="K62" s="33"/>
    </row>
    <row r="63" spans="2:11" ht="15.75">
      <c r="B63" s="30"/>
      <c r="C63" s="69" t="s">
        <v>205</v>
      </c>
      <c r="D63" s="69"/>
      <c r="E63" s="69"/>
      <c r="F63" s="69"/>
      <c r="G63" s="69"/>
      <c r="H63" s="66"/>
      <c r="I63" s="66"/>
      <c r="J63" s="66"/>
      <c r="K63" s="38"/>
    </row>
    <row r="64" spans="2:11" ht="15.75">
      <c r="B64" s="30"/>
      <c r="C64" s="66" t="s">
        <v>219</v>
      </c>
      <c r="D64" s="66"/>
      <c r="E64" s="66"/>
      <c r="F64" s="66"/>
      <c r="G64" s="66"/>
      <c r="H64" s="234"/>
      <c r="I64" s="234"/>
      <c r="J64" s="234"/>
      <c r="K64" s="33">
        <v>0</v>
      </c>
    </row>
    <row r="65" spans="2:11" ht="15.75">
      <c r="B65" s="30"/>
      <c r="C65" s="67" t="s">
        <v>212</v>
      </c>
      <c r="D65" s="67"/>
      <c r="E65" s="67"/>
      <c r="F65" s="67"/>
      <c r="G65" s="67"/>
      <c r="H65" s="241"/>
      <c r="I65" s="241"/>
      <c r="J65" s="241"/>
      <c r="K65" s="88">
        <f>SUM(K61:K64)</f>
        <v>0</v>
      </c>
    </row>
    <row r="66" spans="2:11" ht="15.75">
      <c r="B66" s="30"/>
      <c r="C66" s="66"/>
      <c r="D66" s="66"/>
      <c r="E66" s="66"/>
      <c r="F66" s="66"/>
      <c r="G66" s="66"/>
      <c r="H66" s="66"/>
      <c r="I66" s="66"/>
      <c r="J66" s="66"/>
      <c r="K66" s="38"/>
    </row>
    <row r="67" spans="2:11" ht="15.75">
      <c r="B67" s="30"/>
      <c r="C67" s="69" t="s">
        <v>213</v>
      </c>
      <c r="D67" s="69"/>
      <c r="E67" s="69"/>
      <c r="F67" s="69"/>
      <c r="G67" s="69"/>
      <c r="H67" s="66"/>
      <c r="I67" s="66"/>
      <c r="J67" s="66"/>
      <c r="K67" s="33"/>
    </row>
    <row r="68" spans="2:11" ht="15.75">
      <c r="B68" s="30"/>
      <c r="C68" s="66" t="s">
        <v>257</v>
      </c>
      <c r="D68" s="66"/>
      <c r="E68" s="66"/>
      <c r="F68" s="66"/>
      <c r="G68" s="66"/>
      <c r="H68" s="241"/>
      <c r="I68" s="241"/>
      <c r="J68" s="241"/>
      <c r="K68" s="33">
        <v>0</v>
      </c>
    </row>
    <row r="69" spans="2:11" ht="15.75">
      <c r="B69" s="30"/>
      <c r="C69" s="66"/>
      <c r="D69" s="66"/>
      <c r="E69" s="66"/>
      <c r="F69" s="66"/>
      <c r="G69" s="66"/>
      <c r="H69" s="73"/>
      <c r="I69" s="73"/>
      <c r="J69" s="73"/>
      <c r="K69" s="33"/>
    </row>
    <row r="70" spans="2:11" ht="16.5" thickBot="1">
      <c r="B70" s="30"/>
      <c r="C70" s="67" t="s">
        <v>216</v>
      </c>
      <c r="D70" s="67"/>
      <c r="E70" s="67"/>
      <c r="F70" s="67"/>
      <c r="G70" s="67"/>
      <c r="H70" s="66"/>
      <c r="I70" s="66"/>
      <c r="J70" s="66"/>
      <c r="K70" s="36">
        <f>SUM(K65-K68)</f>
        <v>0</v>
      </c>
    </row>
    <row r="71" spans="2:11" ht="17.25" thickBot="1" thickTop="1">
      <c r="B71" s="42"/>
      <c r="C71" s="43"/>
      <c r="D71" s="43"/>
      <c r="E71" s="43"/>
      <c r="F71" s="43"/>
      <c r="G71" s="43"/>
      <c r="H71" s="44"/>
      <c r="I71" s="44"/>
      <c r="J71" s="44"/>
      <c r="K71" s="45"/>
    </row>
    <row r="72" spans="2:11" ht="16.5" thickTop="1">
      <c r="B72" s="82"/>
      <c r="C72" s="89"/>
      <c r="D72" s="89"/>
      <c r="E72" s="89"/>
      <c r="F72" s="89"/>
      <c r="G72" s="89"/>
      <c r="H72" s="83"/>
      <c r="I72" s="83"/>
      <c r="J72" s="83"/>
      <c r="K72" s="46"/>
    </row>
    <row r="73" spans="2:11" ht="15.75">
      <c r="B73" s="30"/>
      <c r="C73" s="67"/>
      <c r="D73" s="67"/>
      <c r="E73" s="67"/>
      <c r="F73" s="67"/>
      <c r="G73" s="67"/>
      <c r="H73" s="66"/>
      <c r="I73" s="66"/>
      <c r="J73" s="66"/>
      <c r="K73" s="47"/>
    </row>
    <row r="74" spans="2:11" ht="15.75">
      <c r="B74" s="272" t="s">
        <v>221</v>
      </c>
      <c r="C74" s="233"/>
      <c r="D74" s="233"/>
      <c r="E74" s="74"/>
      <c r="F74" s="233" t="s">
        <v>222</v>
      </c>
      <c r="G74" s="233"/>
      <c r="H74" s="233"/>
      <c r="I74" s="76"/>
      <c r="J74" s="74"/>
      <c r="K74" s="51" t="s">
        <v>258</v>
      </c>
    </row>
    <row r="75" spans="2:11" ht="15.75">
      <c r="B75" s="271" t="s">
        <v>224</v>
      </c>
      <c r="C75" s="239"/>
      <c r="D75" s="239"/>
      <c r="E75" s="68"/>
      <c r="F75" s="239" t="s">
        <v>259</v>
      </c>
      <c r="G75" s="239"/>
      <c r="H75" s="239"/>
      <c r="I75" s="66"/>
      <c r="J75" s="66"/>
      <c r="K75" s="52" t="s">
        <v>226</v>
      </c>
    </row>
    <row r="76" spans="2:11" ht="15.75">
      <c r="B76" s="30"/>
      <c r="C76" s="66"/>
      <c r="D76" s="66"/>
      <c r="E76" s="68"/>
      <c r="F76" s="68"/>
      <c r="G76" s="68"/>
      <c r="H76" s="68"/>
      <c r="I76" s="66"/>
      <c r="J76" s="68" t="s">
        <v>260</v>
      </c>
      <c r="K76" s="52"/>
    </row>
    <row r="77" spans="2:11" ht="15.75">
      <c r="B77" s="90"/>
      <c r="C77" s="50" t="s">
        <v>227</v>
      </c>
      <c r="D77" s="50"/>
      <c r="E77" s="74"/>
      <c r="F77" s="233" t="s">
        <v>228</v>
      </c>
      <c r="G77" s="233"/>
      <c r="H77" s="233"/>
      <c r="I77" s="76"/>
      <c r="J77" s="74"/>
      <c r="K77" s="51" t="s">
        <v>261</v>
      </c>
    </row>
    <row r="78" spans="2:11" ht="15.75">
      <c r="B78" s="271" t="s">
        <v>230</v>
      </c>
      <c r="C78" s="239"/>
      <c r="D78" s="239"/>
      <c r="E78" s="68"/>
      <c r="F78" s="239" t="s">
        <v>232</v>
      </c>
      <c r="G78" s="239"/>
      <c r="H78" s="239"/>
      <c r="I78" s="66"/>
      <c r="J78" s="66"/>
      <c r="K78" s="52" t="s">
        <v>232</v>
      </c>
    </row>
    <row r="79" spans="2:11" ht="15.75">
      <c r="B79" s="30"/>
      <c r="C79" s="67"/>
      <c r="D79" s="67"/>
      <c r="E79" s="67"/>
      <c r="F79" s="67"/>
      <c r="G79" s="67"/>
      <c r="H79" s="66"/>
      <c r="I79" s="66"/>
      <c r="J79" s="66"/>
      <c r="K79" s="91"/>
    </row>
    <row r="80" spans="2:11" ht="16.5" thickBot="1">
      <c r="B80" s="92"/>
      <c r="C80" s="54"/>
      <c r="D80" s="54"/>
      <c r="E80" s="54"/>
      <c r="F80" s="54"/>
      <c r="G80" s="54"/>
      <c r="H80" s="93"/>
      <c r="I80" s="94"/>
      <c r="J80" s="93"/>
      <c r="K80" s="95"/>
    </row>
  </sheetData>
  <protectedRanges>
    <protectedRange sqref="F74 J74" name="Rango1_2_1_2_1_1"/>
    <protectedRange sqref="J77 C77" name="Rango1_2_1_1_1_1_1"/>
    <protectedRange sqref="J38:J40" name="Rango1_1_1_1_1"/>
    <protectedRange sqref="G74" name="Rango1_2_1_3_1_1_1"/>
    <protectedRange sqref="F77" name="Rango1_2_1_1_2_1_1_1"/>
    <protectedRange sqref="K74" name="Rango1_2_1_4_1_1_1"/>
    <protectedRange sqref="K77" name="Rango1_2_1_1_1_1_1_1_1_1"/>
    <protectedRange sqref="B74" name="Rango1_2_1_2_1_2_1_1_1"/>
  </protectedRanges>
  <mergeCells count="25">
    <mergeCell ref="B32:K32"/>
    <mergeCell ref="B2:I2"/>
    <mergeCell ref="B4:I4"/>
    <mergeCell ref="F20:I20"/>
    <mergeCell ref="F22:I22"/>
    <mergeCell ref="F23:I23"/>
    <mergeCell ref="B33:K33"/>
    <mergeCell ref="H43:J43"/>
    <mergeCell ref="H46:J46"/>
    <mergeCell ref="H47:J47"/>
    <mergeCell ref="H52:J52"/>
    <mergeCell ref="B34:K34"/>
    <mergeCell ref="B78:D78"/>
    <mergeCell ref="F78:H78"/>
    <mergeCell ref="H54:J54"/>
    <mergeCell ref="H57:J57"/>
    <mergeCell ref="H61:J61"/>
    <mergeCell ref="H64:J64"/>
    <mergeCell ref="H65:J65"/>
    <mergeCell ref="H68:J68"/>
    <mergeCell ref="B74:D74"/>
    <mergeCell ref="F74:H74"/>
    <mergeCell ref="B75:D75"/>
    <mergeCell ref="F75:H75"/>
    <mergeCell ref="F77:H77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C553A-8AC4-40DD-B6B1-B50A27D35A2A}">
  <dimension ref="B2:K334"/>
  <sheetViews>
    <sheetView workbookViewId="0" topLeftCell="A257">
      <selection activeCell="B334" sqref="B334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5.5742187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1" ht="12.4" customHeight="1"/>
    <row r="2" spans="2:9" ht="20.85" customHeight="1">
      <c r="B2" s="252" t="s">
        <v>0</v>
      </c>
      <c r="C2" s="253"/>
      <c r="D2" s="253"/>
      <c r="E2" s="253"/>
      <c r="F2" s="253"/>
      <c r="G2" s="253"/>
      <c r="H2" s="253"/>
      <c r="I2" s="253"/>
    </row>
    <row r="3" ht="15" customHeight="1" hidden="1"/>
    <row r="4" spans="2:9" ht="16.5" customHeight="1">
      <c r="B4" s="254" t="s">
        <v>330</v>
      </c>
      <c r="C4" s="253"/>
      <c r="D4" s="253"/>
      <c r="E4" s="253"/>
      <c r="F4" s="253"/>
      <c r="G4" s="253"/>
      <c r="H4" s="253"/>
      <c r="I4" s="253"/>
    </row>
    <row r="5" ht="0.95" customHeight="1"/>
    <row r="6" ht="2.1" customHeight="1"/>
    <row r="7" spans="2:9" ht="15">
      <c r="B7" s="96" t="s">
        <v>1</v>
      </c>
      <c r="C7" s="96" t="s">
        <v>2</v>
      </c>
      <c r="D7" s="96" t="s">
        <v>3</v>
      </c>
      <c r="E7" s="96" t="s">
        <v>4</v>
      </c>
      <c r="G7" s="96" t="s">
        <v>5</v>
      </c>
      <c r="H7" s="96" t="s">
        <v>6</v>
      </c>
      <c r="I7" s="96" t="s">
        <v>7</v>
      </c>
    </row>
    <row r="8" spans="2:9" ht="15">
      <c r="B8" s="97">
        <v>45351</v>
      </c>
      <c r="C8" s="98">
        <v>0</v>
      </c>
      <c r="D8" s="98" t="s">
        <v>8</v>
      </c>
      <c r="E8" s="98"/>
      <c r="G8" s="99">
        <v>65588442523.65</v>
      </c>
      <c r="H8" s="99">
        <v>65588442523.65</v>
      </c>
      <c r="I8" s="99">
        <v>0</v>
      </c>
    </row>
    <row r="9" spans="2:9" ht="51">
      <c r="B9" s="97">
        <v>45352</v>
      </c>
      <c r="C9" s="98">
        <v>82552</v>
      </c>
      <c r="D9" s="98" t="s">
        <v>9</v>
      </c>
      <c r="E9" s="98" t="s">
        <v>10</v>
      </c>
      <c r="G9" s="99">
        <v>0</v>
      </c>
      <c r="H9" s="99">
        <v>89291115.71</v>
      </c>
      <c r="I9" s="99">
        <v>-89291115.71</v>
      </c>
    </row>
    <row r="10" spans="2:9" ht="15">
      <c r="B10" s="97">
        <v>45352</v>
      </c>
      <c r="C10" s="98">
        <v>82609</v>
      </c>
      <c r="D10" s="98" t="s">
        <v>11</v>
      </c>
      <c r="E10" s="98" t="s">
        <v>12</v>
      </c>
      <c r="G10" s="99">
        <v>0</v>
      </c>
      <c r="H10" s="99">
        <v>6652.8</v>
      </c>
      <c r="I10" s="99">
        <v>-89297768.51</v>
      </c>
    </row>
    <row r="11" spans="2:9" ht="15">
      <c r="B11" s="97">
        <v>45352</v>
      </c>
      <c r="C11" s="98">
        <v>82610</v>
      </c>
      <c r="D11" s="98" t="s">
        <v>11</v>
      </c>
      <c r="E11" s="98" t="s">
        <v>13</v>
      </c>
      <c r="G11" s="99">
        <v>0</v>
      </c>
      <c r="H11" s="99">
        <v>14968.8</v>
      </c>
      <c r="I11" s="99">
        <v>-89312737.31</v>
      </c>
    </row>
    <row r="12" spans="2:9" ht="15">
      <c r="B12" s="97">
        <v>45352</v>
      </c>
      <c r="C12" s="98">
        <v>82623</v>
      </c>
      <c r="D12" s="98" t="s">
        <v>11</v>
      </c>
      <c r="E12" s="98" t="s">
        <v>14</v>
      </c>
      <c r="G12" s="99">
        <v>0</v>
      </c>
      <c r="H12" s="99">
        <v>4500000</v>
      </c>
      <c r="I12" s="99">
        <v>-93812737.31</v>
      </c>
    </row>
    <row r="13" spans="2:9" ht="15">
      <c r="B13" s="97">
        <v>45352</v>
      </c>
      <c r="C13" s="98">
        <v>82628</v>
      </c>
      <c r="D13" s="98" t="s">
        <v>11</v>
      </c>
      <c r="E13" s="98" t="s">
        <v>15</v>
      </c>
      <c r="G13" s="99">
        <v>0</v>
      </c>
      <c r="H13" s="99">
        <v>6897562</v>
      </c>
      <c r="I13" s="99">
        <v>-100710299.31</v>
      </c>
    </row>
    <row r="14" spans="2:9" ht="15">
      <c r="B14" s="97">
        <v>45352</v>
      </c>
      <c r="C14" s="98">
        <v>82632</v>
      </c>
      <c r="D14" s="98" t="s">
        <v>11</v>
      </c>
      <c r="E14" s="98" t="s">
        <v>16</v>
      </c>
      <c r="G14" s="99">
        <v>0</v>
      </c>
      <c r="H14" s="99">
        <v>140973.22</v>
      </c>
      <c r="I14" s="99">
        <v>-100864898.19</v>
      </c>
    </row>
    <row r="15" spans="2:9" ht="15">
      <c r="B15" s="97">
        <v>45352</v>
      </c>
      <c r="C15" s="98">
        <v>82632</v>
      </c>
      <c r="D15" s="98" t="s">
        <v>11</v>
      </c>
      <c r="E15" s="98" t="s">
        <v>16</v>
      </c>
      <c r="G15" s="99">
        <v>0</v>
      </c>
      <c r="H15" s="99">
        <v>13625.66</v>
      </c>
      <c r="I15" s="99">
        <v>-100864898.19</v>
      </c>
    </row>
    <row r="16" spans="2:9" ht="15">
      <c r="B16" s="97">
        <v>45352</v>
      </c>
      <c r="C16" s="98">
        <v>82635</v>
      </c>
      <c r="D16" s="98" t="s">
        <v>11</v>
      </c>
      <c r="E16" s="98" t="s">
        <v>17</v>
      </c>
      <c r="G16" s="99">
        <v>0</v>
      </c>
      <c r="H16" s="99">
        <v>9108071</v>
      </c>
      <c r="I16" s="99">
        <v>-109972969.19</v>
      </c>
    </row>
    <row r="17" spans="2:9" ht="15">
      <c r="B17" s="97">
        <v>45352</v>
      </c>
      <c r="C17" s="98">
        <v>82685</v>
      </c>
      <c r="D17" s="98" t="s">
        <v>11</v>
      </c>
      <c r="E17" s="98" t="s">
        <v>18</v>
      </c>
      <c r="G17" s="99">
        <v>0</v>
      </c>
      <c r="H17" s="99">
        <v>2906064</v>
      </c>
      <c r="I17" s="99">
        <v>-112879033.19</v>
      </c>
    </row>
    <row r="18" spans="2:9" ht="51">
      <c r="B18" s="97">
        <v>45352</v>
      </c>
      <c r="C18" s="98">
        <v>82692</v>
      </c>
      <c r="D18" s="98" t="s">
        <v>19</v>
      </c>
      <c r="E18" s="98" t="s">
        <v>20</v>
      </c>
      <c r="G18" s="99">
        <v>10341500</v>
      </c>
      <c r="H18" s="99">
        <v>0</v>
      </c>
      <c r="I18" s="99">
        <v>-102537533.19</v>
      </c>
    </row>
    <row r="19" spans="2:9" ht="15">
      <c r="B19" s="97">
        <v>45352</v>
      </c>
      <c r="C19" s="98">
        <v>82694</v>
      </c>
      <c r="D19" s="98" t="s">
        <v>11</v>
      </c>
      <c r="E19" s="98" t="s">
        <v>21</v>
      </c>
      <c r="G19" s="99">
        <v>0</v>
      </c>
      <c r="H19" s="99">
        <v>10341500</v>
      </c>
      <c r="I19" s="99">
        <v>-112879033.19</v>
      </c>
    </row>
    <row r="20" spans="2:9" ht="15">
      <c r="B20" s="97">
        <v>45352</v>
      </c>
      <c r="C20" s="98">
        <v>82699</v>
      </c>
      <c r="D20" s="98" t="s">
        <v>11</v>
      </c>
      <c r="E20" s="98" t="s">
        <v>22</v>
      </c>
      <c r="G20" s="99">
        <v>0</v>
      </c>
      <c r="H20" s="99">
        <v>10628.8</v>
      </c>
      <c r="I20" s="99">
        <v>-112889661.99</v>
      </c>
    </row>
    <row r="21" spans="2:9" ht="15">
      <c r="B21" s="97">
        <v>45352</v>
      </c>
      <c r="C21" s="98">
        <v>82708</v>
      </c>
      <c r="D21" s="98" t="s">
        <v>11</v>
      </c>
      <c r="E21" s="98" t="s">
        <v>23</v>
      </c>
      <c r="G21" s="99">
        <v>0</v>
      </c>
      <c r="H21" s="99">
        <v>17829182</v>
      </c>
      <c r="I21" s="99">
        <v>-130718843.99</v>
      </c>
    </row>
    <row r="22" spans="2:9" ht="51">
      <c r="B22" s="97">
        <v>45352</v>
      </c>
      <c r="C22" s="98">
        <v>82709</v>
      </c>
      <c r="D22" s="98" t="s">
        <v>19</v>
      </c>
      <c r="E22" s="98" t="s">
        <v>24</v>
      </c>
      <c r="G22" s="99">
        <v>94400</v>
      </c>
      <c r="H22" s="99">
        <v>0</v>
      </c>
      <c r="I22" s="99">
        <v>-130624443.99</v>
      </c>
    </row>
    <row r="23" spans="2:9" ht="15">
      <c r="B23" s="97">
        <v>45352</v>
      </c>
      <c r="C23" s="98">
        <v>82710</v>
      </c>
      <c r="D23" s="98" t="s">
        <v>11</v>
      </c>
      <c r="E23" s="98" t="s">
        <v>25</v>
      </c>
      <c r="G23" s="99">
        <v>0</v>
      </c>
      <c r="H23" s="99">
        <v>76000</v>
      </c>
      <c r="I23" s="99">
        <v>-130718843.99</v>
      </c>
    </row>
    <row r="24" spans="2:9" ht="15">
      <c r="B24" s="97">
        <v>45352</v>
      </c>
      <c r="C24" s="98">
        <v>82710</v>
      </c>
      <c r="D24" s="98" t="s">
        <v>11</v>
      </c>
      <c r="E24" s="98" t="s">
        <v>25</v>
      </c>
      <c r="G24" s="99">
        <v>0</v>
      </c>
      <c r="H24" s="99">
        <v>18400</v>
      </c>
      <c r="I24" s="99">
        <v>-130718843.99</v>
      </c>
    </row>
    <row r="25" spans="2:9" ht="15">
      <c r="B25" s="97">
        <v>45352</v>
      </c>
      <c r="C25" s="98">
        <v>82712</v>
      </c>
      <c r="D25" s="98" t="s">
        <v>11</v>
      </c>
      <c r="E25" s="98" t="s">
        <v>26</v>
      </c>
      <c r="G25" s="99">
        <v>0</v>
      </c>
      <c r="H25" s="99">
        <v>180800</v>
      </c>
      <c r="I25" s="99">
        <v>-130907643.99</v>
      </c>
    </row>
    <row r="26" spans="2:9" ht="15">
      <c r="B26" s="97">
        <v>45352</v>
      </c>
      <c r="C26" s="98">
        <v>82712</v>
      </c>
      <c r="D26" s="98" t="s">
        <v>11</v>
      </c>
      <c r="E26" s="98" t="s">
        <v>26</v>
      </c>
      <c r="G26" s="99">
        <v>0</v>
      </c>
      <c r="H26" s="99">
        <v>8000</v>
      </c>
      <c r="I26" s="99">
        <v>-130907643.99</v>
      </c>
    </row>
    <row r="27" spans="2:9" ht="25.5">
      <c r="B27" s="97">
        <v>45352</v>
      </c>
      <c r="C27" s="98">
        <v>82902</v>
      </c>
      <c r="D27" s="98" t="s">
        <v>27</v>
      </c>
      <c r="E27" s="98" t="s">
        <v>28</v>
      </c>
      <c r="G27" s="99">
        <v>83791054.74</v>
      </c>
      <c r="H27" s="99">
        <v>0</v>
      </c>
      <c r="I27" s="99">
        <v>-47116589.25</v>
      </c>
    </row>
    <row r="28" spans="2:9" ht="15">
      <c r="B28" s="97">
        <v>45355</v>
      </c>
      <c r="C28" s="98">
        <v>82713</v>
      </c>
      <c r="D28" s="98" t="s">
        <v>11</v>
      </c>
      <c r="E28" s="98" t="s">
        <v>29</v>
      </c>
      <c r="G28" s="99">
        <v>0</v>
      </c>
      <c r="H28" s="99">
        <v>104901838.53</v>
      </c>
      <c r="I28" s="99">
        <v>-152018427.78</v>
      </c>
    </row>
    <row r="29" spans="2:9" ht="15">
      <c r="B29" s="97">
        <v>45355</v>
      </c>
      <c r="C29" s="98">
        <v>82714</v>
      </c>
      <c r="D29" s="98" t="s">
        <v>11</v>
      </c>
      <c r="E29" s="98" t="s">
        <v>30</v>
      </c>
      <c r="G29" s="99">
        <v>0</v>
      </c>
      <c r="H29" s="99">
        <v>37370880.41</v>
      </c>
      <c r="I29" s="99">
        <v>-189389308.19</v>
      </c>
    </row>
    <row r="30" spans="2:9" ht="15">
      <c r="B30" s="97">
        <v>45355</v>
      </c>
      <c r="C30" s="98">
        <v>82715</v>
      </c>
      <c r="D30" s="98" t="s">
        <v>11</v>
      </c>
      <c r="E30" s="98" t="s">
        <v>31</v>
      </c>
      <c r="G30" s="99">
        <v>0</v>
      </c>
      <c r="H30" s="99">
        <v>85927673.33</v>
      </c>
      <c r="I30" s="99">
        <v>-275316981.52</v>
      </c>
    </row>
    <row r="31" spans="2:9" ht="15">
      <c r="B31" s="97">
        <v>45355</v>
      </c>
      <c r="C31" s="98">
        <v>82717</v>
      </c>
      <c r="D31" s="98" t="s">
        <v>11</v>
      </c>
      <c r="E31" s="98" t="s">
        <v>32</v>
      </c>
      <c r="G31" s="99">
        <v>0</v>
      </c>
      <c r="H31" s="99">
        <v>56806533.24</v>
      </c>
      <c r="I31" s="99">
        <v>-332123514.76</v>
      </c>
    </row>
    <row r="32" spans="2:9" ht="15">
      <c r="B32" s="97">
        <v>45355</v>
      </c>
      <c r="C32" s="98">
        <v>82718</v>
      </c>
      <c r="D32" s="98" t="s">
        <v>11</v>
      </c>
      <c r="E32" s="98" t="s">
        <v>33</v>
      </c>
      <c r="G32" s="99">
        <v>0</v>
      </c>
      <c r="H32" s="99">
        <v>55803483.75</v>
      </c>
      <c r="I32" s="99">
        <v>-387926998.51</v>
      </c>
    </row>
    <row r="33" spans="2:9" ht="15">
      <c r="B33" s="97">
        <v>45355</v>
      </c>
      <c r="C33" s="98">
        <v>82719</v>
      </c>
      <c r="D33" s="98" t="s">
        <v>11</v>
      </c>
      <c r="E33" s="98" t="s">
        <v>34</v>
      </c>
      <c r="G33" s="99">
        <v>0</v>
      </c>
      <c r="H33" s="99">
        <v>257606739.7</v>
      </c>
      <c r="I33" s="99">
        <v>-645533738.21</v>
      </c>
    </row>
    <row r="34" spans="2:9" ht="15">
      <c r="B34" s="97">
        <v>45355</v>
      </c>
      <c r="C34" s="98">
        <v>82720</v>
      </c>
      <c r="D34" s="98" t="s">
        <v>11</v>
      </c>
      <c r="E34" s="98" t="s">
        <v>35</v>
      </c>
      <c r="G34" s="99">
        <v>0</v>
      </c>
      <c r="H34" s="99">
        <v>96411911.52</v>
      </c>
      <c r="I34" s="99">
        <v>-741945649.73</v>
      </c>
    </row>
    <row r="35" spans="2:9" ht="15">
      <c r="B35" s="97">
        <v>45355</v>
      </c>
      <c r="C35" s="98">
        <v>82724</v>
      </c>
      <c r="D35" s="98" t="s">
        <v>11</v>
      </c>
      <c r="E35" s="98" t="s">
        <v>36</v>
      </c>
      <c r="G35" s="99">
        <v>0</v>
      </c>
      <c r="H35" s="99">
        <v>8605.52</v>
      </c>
      <c r="I35" s="99">
        <v>-741954255.25</v>
      </c>
    </row>
    <row r="36" spans="2:9" ht="15">
      <c r="B36" s="97">
        <v>45355</v>
      </c>
      <c r="C36" s="98">
        <v>82725</v>
      </c>
      <c r="D36" s="98" t="s">
        <v>11</v>
      </c>
      <c r="E36" s="98" t="s">
        <v>37</v>
      </c>
      <c r="G36" s="99">
        <v>0</v>
      </c>
      <c r="H36" s="99">
        <v>179235884.59</v>
      </c>
      <c r="I36" s="99">
        <v>-921190139.84</v>
      </c>
    </row>
    <row r="37" spans="2:9" ht="51">
      <c r="B37" s="97">
        <v>45355</v>
      </c>
      <c r="C37" s="98">
        <v>82726</v>
      </c>
      <c r="D37" s="98" t="s">
        <v>19</v>
      </c>
      <c r="E37" s="98" t="s">
        <v>38</v>
      </c>
      <c r="G37" s="99">
        <v>9000</v>
      </c>
      <c r="H37" s="99">
        <v>0</v>
      </c>
      <c r="I37" s="99">
        <v>-921181139.84</v>
      </c>
    </row>
    <row r="38" spans="2:9" ht="15">
      <c r="B38" s="97">
        <v>45355</v>
      </c>
      <c r="C38" s="98">
        <v>82727</v>
      </c>
      <c r="D38" s="98" t="s">
        <v>11</v>
      </c>
      <c r="E38" s="98" t="s">
        <v>39</v>
      </c>
      <c r="G38" s="99">
        <v>0</v>
      </c>
      <c r="H38" s="99">
        <v>8618.64</v>
      </c>
      <c r="I38" s="99">
        <v>-921190139.84</v>
      </c>
    </row>
    <row r="39" spans="2:9" ht="15">
      <c r="B39" s="97">
        <v>45355</v>
      </c>
      <c r="C39" s="98">
        <v>82727</v>
      </c>
      <c r="D39" s="98" t="s">
        <v>11</v>
      </c>
      <c r="E39" s="98" t="s">
        <v>39</v>
      </c>
      <c r="G39" s="99">
        <v>0</v>
      </c>
      <c r="H39" s="99">
        <v>381.36</v>
      </c>
      <c r="I39" s="99">
        <v>-921190139.84</v>
      </c>
    </row>
    <row r="40" spans="2:9" ht="15">
      <c r="B40" s="97">
        <v>45355</v>
      </c>
      <c r="C40" s="98">
        <v>82729</v>
      </c>
      <c r="D40" s="98" t="s">
        <v>11</v>
      </c>
      <c r="E40" s="98" t="s">
        <v>40</v>
      </c>
      <c r="G40" s="99">
        <v>0</v>
      </c>
      <c r="H40" s="99">
        <v>293641971.07</v>
      </c>
      <c r="I40" s="99">
        <v>-1214832110.91</v>
      </c>
    </row>
    <row r="41" spans="2:9" ht="15">
      <c r="B41" s="97">
        <v>45355</v>
      </c>
      <c r="C41" s="98">
        <v>82731</v>
      </c>
      <c r="D41" s="98" t="s">
        <v>11</v>
      </c>
      <c r="E41" s="98" t="s">
        <v>41</v>
      </c>
      <c r="G41" s="99">
        <v>0</v>
      </c>
      <c r="H41" s="99">
        <v>23996.31</v>
      </c>
      <c r="I41" s="99">
        <v>-1214856107.22</v>
      </c>
    </row>
    <row r="42" spans="2:9" ht="15">
      <c r="B42" s="97">
        <v>45355</v>
      </c>
      <c r="C42" s="98">
        <v>82732</v>
      </c>
      <c r="D42" s="98" t="s">
        <v>11</v>
      </c>
      <c r="E42" s="98" t="s">
        <v>42</v>
      </c>
      <c r="G42" s="99">
        <v>0</v>
      </c>
      <c r="H42" s="99">
        <v>130000</v>
      </c>
      <c r="I42" s="99">
        <v>-1214986107.22</v>
      </c>
    </row>
    <row r="43" spans="2:9" ht="15">
      <c r="B43" s="97">
        <v>45355</v>
      </c>
      <c r="C43" s="98">
        <v>82735</v>
      </c>
      <c r="D43" s="98" t="s">
        <v>11</v>
      </c>
      <c r="E43" s="98" t="s">
        <v>43</v>
      </c>
      <c r="G43" s="99">
        <v>0</v>
      </c>
      <c r="H43" s="99">
        <v>283200</v>
      </c>
      <c r="I43" s="99">
        <v>-1215269307.22</v>
      </c>
    </row>
    <row r="44" spans="2:9" ht="15">
      <c r="B44" s="97">
        <v>45355</v>
      </c>
      <c r="C44" s="98">
        <v>82737</v>
      </c>
      <c r="D44" s="98" t="s">
        <v>11</v>
      </c>
      <c r="E44" s="98" t="s">
        <v>44</v>
      </c>
      <c r="G44" s="99">
        <v>0</v>
      </c>
      <c r="H44" s="99">
        <v>19208371.47</v>
      </c>
      <c r="I44" s="99">
        <v>-1234477678.69</v>
      </c>
    </row>
    <row r="45" spans="2:9" ht="15">
      <c r="B45" s="97">
        <v>45355</v>
      </c>
      <c r="C45" s="98">
        <v>82738</v>
      </c>
      <c r="D45" s="98" t="s">
        <v>11</v>
      </c>
      <c r="E45" s="98" t="s">
        <v>45</v>
      </c>
      <c r="G45" s="99">
        <v>0</v>
      </c>
      <c r="H45" s="99">
        <v>27176.98</v>
      </c>
      <c r="I45" s="99">
        <v>-1234504855.67</v>
      </c>
    </row>
    <row r="46" spans="2:9" ht="15">
      <c r="B46" s="97">
        <v>45355</v>
      </c>
      <c r="C46" s="98">
        <v>82741</v>
      </c>
      <c r="D46" s="98" t="s">
        <v>11</v>
      </c>
      <c r="E46" s="98" t="s">
        <v>46</v>
      </c>
      <c r="G46" s="99">
        <v>0</v>
      </c>
      <c r="H46" s="99">
        <v>5522284.31</v>
      </c>
      <c r="I46" s="99">
        <v>-1240027139.98</v>
      </c>
    </row>
    <row r="47" spans="2:9" ht="15">
      <c r="B47" s="97">
        <v>45355</v>
      </c>
      <c r="C47" s="98">
        <v>82742</v>
      </c>
      <c r="D47" s="98" t="s">
        <v>11</v>
      </c>
      <c r="E47" s="98" t="s">
        <v>47</v>
      </c>
      <c r="G47" s="99">
        <v>0</v>
      </c>
      <c r="H47" s="99">
        <v>22596</v>
      </c>
      <c r="I47" s="99">
        <v>-1240051919.98</v>
      </c>
    </row>
    <row r="48" spans="2:9" ht="15">
      <c r="B48" s="97">
        <v>45355</v>
      </c>
      <c r="C48" s="98">
        <v>82742</v>
      </c>
      <c r="D48" s="98" t="s">
        <v>11</v>
      </c>
      <c r="E48" s="98" t="s">
        <v>47</v>
      </c>
      <c r="G48" s="99">
        <v>0</v>
      </c>
      <c r="H48" s="99">
        <v>2184</v>
      </c>
      <c r="I48" s="99">
        <v>-1240051919.98</v>
      </c>
    </row>
    <row r="49" spans="2:9" ht="38.25">
      <c r="B49" s="97">
        <v>45355</v>
      </c>
      <c r="C49" s="98">
        <v>83375</v>
      </c>
      <c r="D49" s="98" t="s">
        <v>27</v>
      </c>
      <c r="E49" s="98" t="s">
        <v>48</v>
      </c>
      <c r="G49" s="99">
        <v>38992862.59</v>
      </c>
      <c r="H49" s="99">
        <v>0</v>
      </c>
      <c r="I49" s="99">
        <v>-1200899856.39</v>
      </c>
    </row>
    <row r="50" spans="2:9" ht="38.25">
      <c r="B50" s="97">
        <v>45355</v>
      </c>
      <c r="C50" s="98">
        <v>83375</v>
      </c>
      <c r="D50" s="98" t="s">
        <v>27</v>
      </c>
      <c r="E50" s="98" t="s">
        <v>48</v>
      </c>
      <c r="G50" s="99">
        <v>159201</v>
      </c>
      <c r="H50" s="99">
        <v>0</v>
      </c>
      <c r="I50" s="99">
        <v>-1200899856.39</v>
      </c>
    </row>
    <row r="51" spans="2:9" ht="15">
      <c r="B51" s="97">
        <v>45356</v>
      </c>
      <c r="C51" s="98">
        <v>82743</v>
      </c>
      <c r="D51" s="98" t="s">
        <v>11</v>
      </c>
      <c r="E51" s="98" t="s">
        <v>49</v>
      </c>
      <c r="G51" s="99">
        <v>0</v>
      </c>
      <c r="H51" s="99">
        <v>14830</v>
      </c>
      <c r="I51" s="99">
        <v>-1201249844.39</v>
      </c>
    </row>
    <row r="52" spans="2:9" ht="15">
      <c r="B52" s="97">
        <v>45356</v>
      </c>
      <c r="C52" s="98">
        <v>82743</v>
      </c>
      <c r="D52" s="98" t="s">
        <v>11</v>
      </c>
      <c r="E52" s="98" t="s">
        <v>49</v>
      </c>
      <c r="G52" s="99">
        <v>0</v>
      </c>
      <c r="H52" s="99">
        <v>335158</v>
      </c>
      <c r="I52" s="99">
        <v>-1201249844.39</v>
      </c>
    </row>
    <row r="53" spans="2:9" ht="51">
      <c r="B53" s="97">
        <v>45356</v>
      </c>
      <c r="C53" s="98">
        <v>82745</v>
      </c>
      <c r="D53" s="98" t="s">
        <v>19</v>
      </c>
      <c r="E53" s="98" t="s">
        <v>50</v>
      </c>
      <c r="G53" s="99">
        <v>483700</v>
      </c>
      <c r="H53" s="99">
        <v>0</v>
      </c>
      <c r="I53" s="99">
        <v>-1200766144.39</v>
      </c>
    </row>
    <row r="54" spans="2:9" ht="15">
      <c r="B54" s="97">
        <v>45356</v>
      </c>
      <c r="C54" s="98">
        <v>82746</v>
      </c>
      <c r="D54" s="98" t="s">
        <v>11</v>
      </c>
      <c r="E54" s="98" t="s">
        <v>51</v>
      </c>
      <c r="G54" s="99">
        <v>0</v>
      </c>
      <c r="H54" s="99">
        <v>483700</v>
      </c>
      <c r="I54" s="99">
        <v>-1201249844.39</v>
      </c>
    </row>
    <row r="55" spans="2:9" ht="15">
      <c r="B55" s="97">
        <v>45356</v>
      </c>
      <c r="C55" s="98">
        <v>82747</v>
      </c>
      <c r="D55" s="98" t="s">
        <v>11</v>
      </c>
      <c r="E55" s="98" t="s">
        <v>52</v>
      </c>
      <c r="G55" s="99">
        <v>0</v>
      </c>
      <c r="H55" s="99">
        <v>416666.67</v>
      </c>
      <c r="I55" s="99">
        <v>-1201666511.06</v>
      </c>
    </row>
    <row r="56" spans="2:9" ht="15">
      <c r="B56" s="97">
        <v>45356</v>
      </c>
      <c r="C56" s="98">
        <v>82752</v>
      </c>
      <c r="D56" s="98" t="s">
        <v>11</v>
      </c>
      <c r="E56" s="98" t="s">
        <v>53</v>
      </c>
      <c r="G56" s="99">
        <v>0</v>
      </c>
      <c r="H56" s="99">
        <v>49424466</v>
      </c>
      <c r="I56" s="99">
        <v>-1251090977.06</v>
      </c>
    </row>
    <row r="57" spans="2:9" ht="15">
      <c r="B57" s="97">
        <v>45356</v>
      </c>
      <c r="C57" s="98">
        <v>82753</v>
      </c>
      <c r="D57" s="98" t="s">
        <v>11</v>
      </c>
      <c r="E57" s="98" t="s">
        <v>54</v>
      </c>
      <c r="G57" s="99">
        <v>0</v>
      </c>
      <c r="H57" s="99">
        <v>96.1</v>
      </c>
      <c r="I57" s="99">
        <v>-1251091457.56</v>
      </c>
    </row>
    <row r="58" spans="2:9" ht="15">
      <c r="B58" s="97">
        <v>45356</v>
      </c>
      <c r="C58" s="98">
        <v>82753</v>
      </c>
      <c r="D58" s="98" t="s">
        <v>11</v>
      </c>
      <c r="E58" s="98" t="s">
        <v>54</v>
      </c>
      <c r="G58" s="99">
        <v>0</v>
      </c>
      <c r="H58" s="99">
        <v>384.4</v>
      </c>
      <c r="I58" s="99">
        <v>-1251091457.56</v>
      </c>
    </row>
    <row r="59" spans="2:9" ht="15">
      <c r="B59" s="97">
        <v>45356</v>
      </c>
      <c r="C59" s="98">
        <v>82754</v>
      </c>
      <c r="D59" s="98" t="s">
        <v>11</v>
      </c>
      <c r="E59" s="98" t="s">
        <v>55</v>
      </c>
      <c r="G59" s="99">
        <v>0</v>
      </c>
      <c r="H59" s="99">
        <v>7955100</v>
      </c>
      <c r="I59" s="99">
        <v>-1259046557.56</v>
      </c>
    </row>
    <row r="60" spans="2:9" ht="15">
      <c r="B60" s="97">
        <v>45356</v>
      </c>
      <c r="C60" s="98">
        <v>82763</v>
      </c>
      <c r="D60" s="98" t="s">
        <v>11</v>
      </c>
      <c r="E60" s="98" t="s">
        <v>56</v>
      </c>
      <c r="G60" s="99">
        <v>0</v>
      </c>
      <c r="H60" s="99">
        <v>7443500</v>
      </c>
      <c r="I60" s="99">
        <v>-1266490057.56</v>
      </c>
    </row>
    <row r="61" spans="2:9" ht="15">
      <c r="B61" s="97">
        <v>45356</v>
      </c>
      <c r="C61" s="98">
        <v>82772</v>
      </c>
      <c r="D61" s="98" t="s">
        <v>11</v>
      </c>
      <c r="E61" s="98" t="s">
        <v>57</v>
      </c>
      <c r="G61" s="99">
        <v>0</v>
      </c>
      <c r="H61" s="99">
        <v>3590500</v>
      </c>
      <c r="I61" s="99">
        <v>-1270080557.56</v>
      </c>
    </row>
    <row r="62" spans="2:9" ht="15">
      <c r="B62" s="97">
        <v>45356</v>
      </c>
      <c r="C62" s="98">
        <v>82777</v>
      </c>
      <c r="D62" s="98" t="s">
        <v>11</v>
      </c>
      <c r="E62" s="98" t="s">
        <v>58</v>
      </c>
      <c r="G62" s="99">
        <v>0</v>
      </c>
      <c r="H62" s="99">
        <v>8132600</v>
      </c>
      <c r="I62" s="99">
        <v>-1278213157.56</v>
      </c>
    </row>
    <row r="63" spans="2:9" ht="15">
      <c r="B63" s="97">
        <v>45356</v>
      </c>
      <c r="C63" s="98">
        <v>82792</v>
      </c>
      <c r="D63" s="98" t="s">
        <v>11</v>
      </c>
      <c r="E63" s="98" t="s">
        <v>59</v>
      </c>
      <c r="G63" s="99">
        <v>0</v>
      </c>
      <c r="H63" s="99">
        <v>241529.55</v>
      </c>
      <c r="I63" s="99">
        <v>-1278454687.11</v>
      </c>
    </row>
    <row r="64" spans="2:9" ht="15">
      <c r="B64" s="97">
        <v>45356</v>
      </c>
      <c r="C64" s="98">
        <v>82798</v>
      </c>
      <c r="D64" s="98" t="s">
        <v>11</v>
      </c>
      <c r="E64" s="98" t="s">
        <v>60</v>
      </c>
      <c r="G64" s="99">
        <v>0</v>
      </c>
      <c r="H64" s="99">
        <v>36815.34</v>
      </c>
      <c r="I64" s="99">
        <v>-1278495060.81</v>
      </c>
    </row>
    <row r="65" spans="2:9" ht="15">
      <c r="B65" s="97">
        <v>45356</v>
      </c>
      <c r="C65" s="98">
        <v>82798</v>
      </c>
      <c r="D65" s="98" t="s">
        <v>11</v>
      </c>
      <c r="E65" s="98" t="s">
        <v>60</v>
      </c>
      <c r="G65" s="99">
        <v>0</v>
      </c>
      <c r="H65" s="99">
        <v>3558.36</v>
      </c>
      <c r="I65" s="99">
        <v>-1278495060.81</v>
      </c>
    </row>
    <row r="66" spans="2:9" ht="15">
      <c r="B66" s="97">
        <v>45356</v>
      </c>
      <c r="C66" s="98">
        <v>82829</v>
      </c>
      <c r="D66" s="98" t="s">
        <v>11</v>
      </c>
      <c r="E66" s="98" t="s">
        <v>61</v>
      </c>
      <c r="G66" s="99">
        <v>0</v>
      </c>
      <c r="H66" s="99">
        <v>15510</v>
      </c>
      <c r="I66" s="99">
        <v>-1278861096.81</v>
      </c>
    </row>
    <row r="67" spans="2:9" ht="15">
      <c r="B67" s="97">
        <v>45356</v>
      </c>
      <c r="C67" s="98">
        <v>82829</v>
      </c>
      <c r="D67" s="98" t="s">
        <v>11</v>
      </c>
      <c r="E67" s="98" t="s">
        <v>61</v>
      </c>
      <c r="G67" s="99">
        <v>0</v>
      </c>
      <c r="H67" s="99">
        <v>350526</v>
      </c>
      <c r="I67" s="99">
        <v>-1278861096.81</v>
      </c>
    </row>
    <row r="68" spans="2:9" ht="15">
      <c r="B68" s="97">
        <v>45356</v>
      </c>
      <c r="C68" s="98">
        <v>82844</v>
      </c>
      <c r="D68" s="98" t="s">
        <v>11</v>
      </c>
      <c r="E68" s="98" t="s">
        <v>62</v>
      </c>
      <c r="G68" s="99">
        <v>0</v>
      </c>
      <c r="H68" s="99">
        <v>74480.74</v>
      </c>
      <c r="I68" s="99">
        <v>-1280618842.22</v>
      </c>
    </row>
    <row r="69" spans="2:9" ht="15">
      <c r="B69" s="97">
        <v>45356</v>
      </c>
      <c r="C69" s="98">
        <v>82844</v>
      </c>
      <c r="D69" s="98" t="s">
        <v>11</v>
      </c>
      <c r="E69" s="98" t="s">
        <v>62</v>
      </c>
      <c r="G69" s="99">
        <v>0</v>
      </c>
      <c r="H69" s="99">
        <v>1683264.67</v>
      </c>
      <c r="I69" s="99">
        <v>-1280618842.22</v>
      </c>
    </row>
    <row r="70" spans="2:9" ht="38.25">
      <c r="B70" s="97">
        <v>45356</v>
      </c>
      <c r="C70" s="98">
        <v>83377</v>
      </c>
      <c r="D70" s="98" t="s">
        <v>27</v>
      </c>
      <c r="E70" s="98" t="s">
        <v>63</v>
      </c>
      <c r="G70" s="99">
        <v>223999686.77</v>
      </c>
      <c r="H70" s="99">
        <v>0</v>
      </c>
      <c r="I70" s="99">
        <v>-1055987855.45</v>
      </c>
    </row>
    <row r="71" spans="2:9" ht="38.25">
      <c r="B71" s="97">
        <v>45356</v>
      </c>
      <c r="C71" s="98">
        <v>83377</v>
      </c>
      <c r="D71" s="98" t="s">
        <v>27</v>
      </c>
      <c r="E71" s="98" t="s">
        <v>63</v>
      </c>
      <c r="G71" s="99">
        <v>631300</v>
      </c>
      <c r="H71" s="99">
        <v>0</v>
      </c>
      <c r="I71" s="99">
        <v>-1055987855.45</v>
      </c>
    </row>
    <row r="72" spans="2:9" ht="15">
      <c r="B72" s="97">
        <v>45357</v>
      </c>
      <c r="C72" s="98">
        <v>82854</v>
      </c>
      <c r="D72" s="98" t="s">
        <v>11</v>
      </c>
      <c r="E72" s="98" t="s">
        <v>64</v>
      </c>
      <c r="G72" s="99">
        <v>0</v>
      </c>
      <c r="H72" s="99">
        <v>3472007.36</v>
      </c>
      <c r="I72" s="99">
        <v>-1059459862.81</v>
      </c>
    </row>
    <row r="73" spans="2:9" ht="15">
      <c r="B73" s="97">
        <v>45357</v>
      </c>
      <c r="C73" s="98">
        <v>82858</v>
      </c>
      <c r="D73" s="98" t="s">
        <v>11</v>
      </c>
      <c r="E73" s="98" t="s">
        <v>65</v>
      </c>
      <c r="G73" s="99">
        <v>0</v>
      </c>
      <c r="H73" s="99">
        <v>934851.06</v>
      </c>
      <c r="I73" s="99">
        <v>-1065055862.81</v>
      </c>
    </row>
    <row r="74" spans="2:9" ht="15">
      <c r="B74" s="97">
        <v>45357</v>
      </c>
      <c r="C74" s="98">
        <v>82858</v>
      </c>
      <c r="D74" s="98" t="s">
        <v>11</v>
      </c>
      <c r="E74" s="98" t="s">
        <v>65</v>
      </c>
      <c r="G74" s="99">
        <v>0</v>
      </c>
      <c r="H74" s="99">
        <v>4661148.94</v>
      </c>
      <c r="I74" s="99">
        <v>-1065055862.81</v>
      </c>
    </row>
    <row r="75" spans="2:9" ht="15">
      <c r="B75" s="97">
        <v>45357</v>
      </c>
      <c r="C75" s="98">
        <v>82863</v>
      </c>
      <c r="D75" s="98" t="s">
        <v>11</v>
      </c>
      <c r="E75" s="98" t="s">
        <v>66</v>
      </c>
      <c r="G75" s="99">
        <v>0</v>
      </c>
      <c r="H75" s="99">
        <v>572235.25</v>
      </c>
      <c r="I75" s="99">
        <v>-1065628098.06</v>
      </c>
    </row>
    <row r="76" spans="2:9" ht="15">
      <c r="B76" s="97">
        <v>45357</v>
      </c>
      <c r="C76" s="98">
        <v>82869</v>
      </c>
      <c r="D76" s="98" t="s">
        <v>11</v>
      </c>
      <c r="E76" s="98" t="s">
        <v>67</v>
      </c>
      <c r="G76" s="99">
        <v>0</v>
      </c>
      <c r="H76" s="99">
        <v>49551.76</v>
      </c>
      <c r="I76" s="99">
        <v>-1066190319.94</v>
      </c>
    </row>
    <row r="77" spans="2:9" ht="15">
      <c r="B77" s="97">
        <v>45357</v>
      </c>
      <c r="C77" s="98">
        <v>82869</v>
      </c>
      <c r="D77" s="98" t="s">
        <v>11</v>
      </c>
      <c r="E77" s="98" t="s">
        <v>67</v>
      </c>
      <c r="G77" s="99">
        <v>0</v>
      </c>
      <c r="H77" s="99">
        <v>512670.12</v>
      </c>
      <c r="I77" s="99">
        <v>-1066190319.94</v>
      </c>
    </row>
    <row r="78" spans="2:9" ht="15">
      <c r="B78" s="97">
        <v>45357</v>
      </c>
      <c r="C78" s="98">
        <v>82874</v>
      </c>
      <c r="D78" s="98" t="s">
        <v>11</v>
      </c>
      <c r="E78" s="98" t="s">
        <v>68</v>
      </c>
      <c r="G78" s="99">
        <v>0</v>
      </c>
      <c r="H78" s="99">
        <v>1506686.7</v>
      </c>
      <c r="I78" s="99">
        <v>-1067697006.64</v>
      </c>
    </row>
    <row r="79" spans="2:9" ht="15">
      <c r="B79" s="97">
        <v>45357</v>
      </c>
      <c r="C79" s="98">
        <v>82880</v>
      </c>
      <c r="D79" s="98" t="s">
        <v>11</v>
      </c>
      <c r="E79" s="98" t="s">
        <v>69</v>
      </c>
      <c r="G79" s="99">
        <v>0</v>
      </c>
      <c r="H79" s="99">
        <v>6621.14</v>
      </c>
      <c r="I79" s="99">
        <v>-1067829429.49</v>
      </c>
    </row>
    <row r="80" spans="2:9" ht="15">
      <c r="B80" s="97">
        <v>45357</v>
      </c>
      <c r="C80" s="98">
        <v>82880</v>
      </c>
      <c r="D80" s="98" t="s">
        <v>11</v>
      </c>
      <c r="E80" s="98" t="s">
        <v>69</v>
      </c>
      <c r="G80" s="99">
        <v>0</v>
      </c>
      <c r="H80" s="99">
        <v>125801.71</v>
      </c>
      <c r="I80" s="99">
        <v>-1067829429.49</v>
      </c>
    </row>
    <row r="81" spans="2:9" ht="15">
      <c r="B81" s="97">
        <v>45357</v>
      </c>
      <c r="C81" s="98">
        <v>82881</v>
      </c>
      <c r="D81" s="98" t="s">
        <v>11</v>
      </c>
      <c r="E81" s="98" t="s">
        <v>70</v>
      </c>
      <c r="G81" s="99">
        <v>0</v>
      </c>
      <c r="H81" s="99">
        <v>14526</v>
      </c>
      <c r="I81" s="99">
        <v>-1067845359.49</v>
      </c>
    </row>
    <row r="82" spans="2:9" ht="15">
      <c r="B82" s="97">
        <v>45357</v>
      </c>
      <c r="C82" s="98">
        <v>82881</v>
      </c>
      <c r="D82" s="98" t="s">
        <v>11</v>
      </c>
      <c r="E82" s="98" t="s">
        <v>70</v>
      </c>
      <c r="G82" s="99">
        <v>0</v>
      </c>
      <c r="H82" s="99">
        <v>1404</v>
      </c>
      <c r="I82" s="99">
        <v>-1067845359.49</v>
      </c>
    </row>
    <row r="83" spans="2:9" ht="15">
      <c r="B83" s="97">
        <v>45357</v>
      </c>
      <c r="C83" s="98">
        <v>82885</v>
      </c>
      <c r="D83" s="98" t="s">
        <v>11</v>
      </c>
      <c r="E83" s="98" t="s">
        <v>71</v>
      </c>
      <c r="G83" s="99">
        <v>0</v>
      </c>
      <c r="H83" s="99">
        <v>4291700</v>
      </c>
      <c r="I83" s="99">
        <v>-1072137059.49</v>
      </c>
    </row>
    <row r="84" spans="2:9" ht="15">
      <c r="B84" s="97">
        <v>45357</v>
      </c>
      <c r="C84" s="98">
        <v>82888</v>
      </c>
      <c r="D84" s="98" t="s">
        <v>11</v>
      </c>
      <c r="E84" s="98" t="s">
        <v>72</v>
      </c>
      <c r="G84" s="99">
        <v>0</v>
      </c>
      <c r="H84" s="99">
        <v>257889.58</v>
      </c>
      <c r="I84" s="99">
        <v>-1072394949.07</v>
      </c>
    </row>
    <row r="85" spans="2:9" ht="38.25">
      <c r="B85" s="97">
        <v>45357</v>
      </c>
      <c r="C85" s="98">
        <v>83381</v>
      </c>
      <c r="D85" s="98" t="s">
        <v>27</v>
      </c>
      <c r="E85" s="98" t="s">
        <v>73</v>
      </c>
      <c r="G85" s="99">
        <v>1032614260.63</v>
      </c>
      <c r="H85" s="99">
        <v>0</v>
      </c>
      <c r="I85" s="99">
        <v>-38213950.31</v>
      </c>
    </row>
    <row r="86" spans="2:9" ht="38.25">
      <c r="B86" s="97">
        <v>45357</v>
      </c>
      <c r="C86" s="98">
        <v>83381</v>
      </c>
      <c r="D86" s="98" t="s">
        <v>27</v>
      </c>
      <c r="E86" s="98" t="s">
        <v>73</v>
      </c>
      <c r="G86" s="99">
        <v>1566738.13</v>
      </c>
      <c r="H86" s="99">
        <v>0</v>
      </c>
      <c r="I86" s="99">
        <v>-38213950.31</v>
      </c>
    </row>
    <row r="87" spans="2:9" ht="15">
      <c r="B87" s="97">
        <v>45358</v>
      </c>
      <c r="C87" s="98">
        <v>82923</v>
      </c>
      <c r="D87" s="98" t="s">
        <v>11</v>
      </c>
      <c r="E87" s="98" t="s">
        <v>74</v>
      </c>
      <c r="G87" s="99">
        <v>0</v>
      </c>
      <c r="H87" s="99">
        <v>3544600</v>
      </c>
      <c r="I87" s="99">
        <v>-41758550.31</v>
      </c>
    </row>
    <row r="88" spans="2:9" ht="15">
      <c r="B88" s="97">
        <v>45358</v>
      </c>
      <c r="C88" s="98">
        <v>82930</v>
      </c>
      <c r="D88" s="98" t="s">
        <v>11</v>
      </c>
      <c r="E88" s="98" t="s">
        <v>75</v>
      </c>
      <c r="G88" s="99">
        <v>0</v>
      </c>
      <c r="H88" s="99">
        <v>919030</v>
      </c>
      <c r="I88" s="99">
        <v>-42677580.31</v>
      </c>
    </row>
    <row r="89" spans="2:9" ht="15">
      <c r="B89" s="97">
        <v>45358</v>
      </c>
      <c r="C89" s="98">
        <v>82963</v>
      </c>
      <c r="D89" s="98" t="s">
        <v>11</v>
      </c>
      <c r="E89" s="98" t="s">
        <v>76</v>
      </c>
      <c r="G89" s="99">
        <v>0</v>
      </c>
      <c r="H89" s="99">
        <v>1900.09</v>
      </c>
      <c r="I89" s="99">
        <v>-42702776.63</v>
      </c>
    </row>
    <row r="90" spans="2:9" ht="15">
      <c r="B90" s="97">
        <v>45358</v>
      </c>
      <c r="C90" s="98">
        <v>82963</v>
      </c>
      <c r="D90" s="98" t="s">
        <v>11</v>
      </c>
      <c r="E90" s="98" t="s">
        <v>76</v>
      </c>
      <c r="G90" s="99">
        <v>0</v>
      </c>
      <c r="H90" s="99">
        <v>23296.23</v>
      </c>
      <c r="I90" s="99">
        <v>-42702776.63</v>
      </c>
    </row>
    <row r="91" spans="2:9" ht="15">
      <c r="B91" s="97">
        <v>45358</v>
      </c>
      <c r="C91" s="98">
        <v>82971</v>
      </c>
      <c r="D91" s="98" t="s">
        <v>11</v>
      </c>
      <c r="E91" s="98" t="s">
        <v>77</v>
      </c>
      <c r="G91" s="99">
        <v>0</v>
      </c>
      <c r="H91" s="99">
        <v>496.08</v>
      </c>
      <c r="I91" s="99">
        <v>-42704760.94</v>
      </c>
    </row>
    <row r="92" spans="2:9" ht="15">
      <c r="B92" s="97">
        <v>45358</v>
      </c>
      <c r="C92" s="98">
        <v>82971</v>
      </c>
      <c r="D92" s="98" t="s">
        <v>11</v>
      </c>
      <c r="E92" s="98" t="s">
        <v>77</v>
      </c>
      <c r="G92" s="99">
        <v>0</v>
      </c>
      <c r="H92" s="99">
        <v>1488.23</v>
      </c>
      <c r="I92" s="99">
        <v>-42704760.94</v>
      </c>
    </row>
    <row r="93" spans="2:9" ht="15">
      <c r="B93" s="97">
        <v>45358</v>
      </c>
      <c r="C93" s="98">
        <v>82977</v>
      </c>
      <c r="D93" s="98" t="s">
        <v>11</v>
      </c>
      <c r="E93" s="98" t="s">
        <v>78</v>
      </c>
      <c r="G93" s="99">
        <v>0</v>
      </c>
      <c r="H93" s="99">
        <v>539.84</v>
      </c>
      <c r="I93" s="99">
        <v>-42707460.14</v>
      </c>
    </row>
    <row r="94" spans="2:9" ht="15">
      <c r="B94" s="97">
        <v>45358</v>
      </c>
      <c r="C94" s="98">
        <v>82977</v>
      </c>
      <c r="D94" s="98" t="s">
        <v>11</v>
      </c>
      <c r="E94" s="98" t="s">
        <v>78</v>
      </c>
      <c r="G94" s="99">
        <v>0</v>
      </c>
      <c r="H94" s="99">
        <v>2159.36</v>
      </c>
      <c r="I94" s="99">
        <v>-42707460.14</v>
      </c>
    </row>
    <row r="95" spans="2:9" ht="15">
      <c r="B95" s="97">
        <v>45358</v>
      </c>
      <c r="C95" s="98">
        <v>82992</v>
      </c>
      <c r="D95" s="98" t="s">
        <v>11</v>
      </c>
      <c r="E95" s="98" t="s">
        <v>79</v>
      </c>
      <c r="G95" s="99">
        <v>0</v>
      </c>
      <c r="H95" s="99">
        <v>179650</v>
      </c>
      <c r="I95" s="99">
        <v>-42887110.14</v>
      </c>
    </row>
    <row r="96" spans="2:9" ht="15">
      <c r="B96" s="97">
        <v>45358</v>
      </c>
      <c r="C96" s="98">
        <v>83010</v>
      </c>
      <c r="D96" s="98" t="s">
        <v>11</v>
      </c>
      <c r="E96" s="98" t="s">
        <v>80</v>
      </c>
      <c r="G96" s="99">
        <v>0</v>
      </c>
      <c r="H96" s="99">
        <v>489830.55</v>
      </c>
      <c r="I96" s="99">
        <v>-43376940.69</v>
      </c>
    </row>
    <row r="97" spans="2:9" ht="15">
      <c r="B97" s="97">
        <v>45358</v>
      </c>
      <c r="C97" s="98">
        <v>83020</v>
      </c>
      <c r="D97" s="98" t="s">
        <v>11</v>
      </c>
      <c r="E97" s="98" t="s">
        <v>81</v>
      </c>
      <c r="G97" s="99">
        <v>0</v>
      </c>
      <c r="H97" s="99">
        <v>2197.86</v>
      </c>
      <c r="I97" s="99">
        <v>-44274088.71</v>
      </c>
    </row>
    <row r="98" spans="2:9" ht="15">
      <c r="B98" s="97">
        <v>45358</v>
      </c>
      <c r="C98" s="98">
        <v>83020</v>
      </c>
      <c r="D98" s="98" t="s">
        <v>11</v>
      </c>
      <c r="E98" s="98" t="s">
        <v>81</v>
      </c>
      <c r="G98" s="99">
        <v>0</v>
      </c>
      <c r="H98" s="99">
        <v>894950.16</v>
      </c>
      <c r="I98" s="99">
        <v>-44274088.71</v>
      </c>
    </row>
    <row r="99" spans="2:9" ht="15">
      <c r="B99" s="97">
        <v>45358</v>
      </c>
      <c r="C99" s="98">
        <v>83027</v>
      </c>
      <c r="D99" s="98" t="s">
        <v>11</v>
      </c>
      <c r="E99" s="98" t="s">
        <v>82</v>
      </c>
      <c r="G99" s="99">
        <v>0</v>
      </c>
      <c r="H99" s="99">
        <v>56412.67</v>
      </c>
      <c r="I99" s="99">
        <v>-46935382.37</v>
      </c>
    </row>
    <row r="100" spans="2:9" ht="15">
      <c r="B100" s="97">
        <v>45358</v>
      </c>
      <c r="C100" s="98">
        <v>83027</v>
      </c>
      <c r="D100" s="98" t="s">
        <v>11</v>
      </c>
      <c r="E100" s="98" t="s">
        <v>82</v>
      </c>
      <c r="G100" s="99">
        <v>0</v>
      </c>
      <c r="H100" s="99">
        <v>2604880.99</v>
      </c>
      <c r="I100" s="99">
        <v>-46935382.37</v>
      </c>
    </row>
    <row r="101" spans="2:9" ht="15">
      <c r="B101" s="97">
        <v>45358</v>
      </c>
      <c r="C101" s="98">
        <v>83030</v>
      </c>
      <c r="D101" s="98" t="s">
        <v>11</v>
      </c>
      <c r="E101" s="98" t="s">
        <v>83</v>
      </c>
      <c r="G101" s="99">
        <v>0</v>
      </c>
      <c r="H101" s="99">
        <v>480080</v>
      </c>
      <c r="I101" s="99">
        <v>-47415462.37</v>
      </c>
    </row>
    <row r="102" spans="2:9" ht="15">
      <c r="B102" s="97">
        <v>45358</v>
      </c>
      <c r="C102" s="98">
        <v>83034</v>
      </c>
      <c r="D102" s="98" t="s">
        <v>11</v>
      </c>
      <c r="E102" s="98" t="s">
        <v>84</v>
      </c>
      <c r="G102" s="99">
        <v>0</v>
      </c>
      <c r="H102" s="99">
        <v>3967.13</v>
      </c>
      <c r="I102" s="99">
        <v>-47419429.5</v>
      </c>
    </row>
    <row r="103" spans="2:9" ht="15">
      <c r="B103" s="97">
        <v>45358</v>
      </c>
      <c r="C103" s="98">
        <v>83037</v>
      </c>
      <c r="D103" s="98" t="s">
        <v>11</v>
      </c>
      <c r="E103" s="98" t="s">
        <v>85</v>
      </c>
      <c r="G103" s="99">
        <v>0</v>
      </c>
      <c r="H103" s="99">
        <v>28250</v>
      </c>
      <c r="I103" s="99">
        <v>-47448929.5</v>
      </c>
    </row>
    <row r="104" spans="2:9" ht="15">
      <c r="B104" s="97">
        <v>45358</v>
      </c>
      <c r="C104" s="98">
        <v>83037</v>
      </c>
      <c r="D104" s="98" t="s">
        <v>11</v>
      </c>
      <c r="E104" s="98" t="s">
        <v>85</v>
      </c>
      <c r="G104" s="99">
        <v>0</v>
      </c>
      <c r="H104" s="99">
        <v>1250</v>
      </c>
      <c r="I104" s="99">
        <v>-47448929.5</v>
      </c>
    </row>
    <row r="105" spans="2:9" ht="38.25">
      <c r="B105" s="97">
        <v>45358</v>
      </c>
      <c r="C105" s="98">
        <v>83383</v>
      </c>
      <c r="D105" s="98" t="s">
        <v>27</v>
      </c>
      <c r="E105" s="98" t="s">
        <v>86</v>
      </c>
      <c r="G105" s="99">
        <v>31320929.31</v>
      </c>
      <c r="H105" s="99">
        <v>0</v>
      </c>
      <c r="I105" s="99">
        <v>-16120554.53</v>
      </c>
    </row>
    <row r="106" spans="2:9" ht="38.25">
      <c r="B106" s="97">
        <v>45358</v>
      </c>
      <c r="C106" s="98">
        <v>83383</v>
      </c>
      <c r="D106" s="98" t="s">
        <v>27</v>
      </c>
      <c r="E106" s="98" t="s">
        <v>86</v>
      </c>
      <c r="G106" s="99">
        <v>7445.66</v>
      </c>
      <c r="H106" s="99">
        <v>0</v>
      </c>
      <c r="I106" s="99">
        <v>-16120554.53</v>
      </c>
    </row>
    <row r="107" spans="2:9" ht="15">
      <c r="B107" s="97">
        <v>45359</v>
      </c>
      <c r="C107" s="98">
        <v>83041</v>
      </c>
      <c r="D107" s="98" t="s">
        <v>11</v>
      </c>
      <c r="E107" s="98" t="s">
        <v>87</v>
      </c>
      <c r="G107" s="99">
        <v>0</v>
      </c>
      <c r="H107" s="99">
        <v>11028360</v>
      </c>
      <c r="I107" s="99">
        <v>-27148914.53</v>
      </c>
    </row>
    <row r="108" spans="2:9" ht="15">
      <c r="B108" s="97">
        <v>45359</v>
      </c>
      <c r="C108" s="98">
        <v>83046</v>
      </c>
      <c r="D108" s="98" t="s">
        <v>11</v>
      </c>
      <c r="E108" s="98" t="s">
        <v>88</v>
      </c>
      <c r="G108" s="99">
        <v>0</v>
      </c>
      <c r="H108" s="99">
        <v>14197374.82</v>
      </c>
      <c r="I108" s="99">
        <v>-41346289.35</v>
      </c>
    </row>
    <row r="109" spans="2:9" ht="15">
      <c r="B109" s="97">
        <v>45359</v>
      </c>
      <c r="C109" s="98">
        <v>83049</v>
      </c>
      <c r="D109" s="98" t="s">
        <v>11</v>
      </c>
      <c r="E109" s="98" t="s">
        <v>89</v>
      </c>
      <c r="G109" s="99">
        <v>0</v>
      </c>
      <c r="H109" s="99">
        <v>1250000</v>
      </c>
      <c r="I109" s="99">
        <v>-42596289.35</v>
      </c>
    </row>
    <row r="110" spans="2:9" ht="15">
      <c r="B110" s="97">
        <v>45359</v>
      </c>
      <c r="C110" s="98">
        <v>83065</v>
      </c>
      <c r="D110" s="98" t="s">
        <v>11</v>
      </c>
      <c r="E110" s="98" t="s">
        <v>90</v>
      </c>
      <c r="G110" s="99">
        <v>0</v>
      </c>
      <c r="H110" s="99">
        <v>2700000</v>
      </c>
      <c r="I110" s="99">
        <v>-45296289.35</v>
      </c>
    </row>
    <row r="111" spans="2:9" ht="15">
      <c r="B111" s="97">
        <v>45359</v>
      </c>
      <c r="C111" s="98">
        <v>83069</v>
      </c>
      <c r="D111" s="98" t="s">
        <v>11</v>
      </c>
      <c r="E111" s="98" t="s">
        <v>91</v>
      </c>
      <c r="G111" s="99">
        <v>0</v>
      </c>
      <c r="H111" s="99">
        <v>2700000</v>
      </c>
      <c r="I111" s="99">
        <v>-47996289.35</v>
      </c>
    </row>
    <row r="112" spans="2:9" ht="15">
      <c r="B112" s="97">
        <v>45359</v>
      </c>
      <c r="C112" s="98">
        <v>83081</v>
      </c>
      <c r="D112" s="98" t="s">
        <v>11</v>
      </c>
      <c r="E112" s="98" t="s">
        <v>92</v>
      </c>
      <c r="G112" s="99">
        <v>0</v>
      </c>
      <c r="H112" s="99">
        <v>1208.75</v>
      </c>
      <c r="I112" s="99">
        <v>-48020464.35</v>
      </c>
    </row>
    <row r="113" spans="2:9" ht="15">
      <c r="B113" s="97">
        <v>45359</v>
      </c>
      <c r="C113" s="98">
        <v>83081</v>
      </c>
      <c r="D113" s="98" t="s">
        <v>11</v>
      </c>
      <c r="E113" s="98" t="s">
        <v>92</v>
      </c>
      <c r="G113" s="99">
        <v>0</v>
      </c>
      <c r="H113" s="99">
        <v>22966.25</v>
      </c>
      <c r="I113" s="99">
        <v>-48020464.35</v>
      </c>
    </row>
    <row r="114" spans="2:9" ht="15">
      <c r="B114" s="97">
        <v>45359</v>
      </c>
      <c r="C114" s="98">
        <v>83088</v>
      </c>
      <c r="D114" s="98" t="s">
        <v>11</v>
      </c>
      <c r="E114" s="98" t="s">
        <v>93</v>
      </c>
      <c r="G114" s="99">
        <v>0</v>
      </c>
      <c r="H114" s="99">
        <v>62957573.42</v>
      </c>
      <c r="I114" s="99">
        <v>-110978037.77</v>
      </c>
    </row>
    <row r="115" spans="2:9" ht="15">
      <c r="B115" s="97">
        <v>45359</v>
      </c>
      <c r="C115" s="98">
        <v>83094</v>
      </c>
      <c r="D115" s="98" t="s">
        <v>11</v>
      </c>
      <c r="E115" s="98" t="s">
        <v>94</v>
      </c>
      <c r="G115" s="99">
        <v>0</v>
      </c>
      <c r="H115" s="99">
        <v>5811103</v>
      </c>
      <c r="I115" s="99">
        <v>-116789140.77</v>
      </c>
    </row>
    <row r="116" spans="2:9" ht="15">
      <c r="B116" s="97">
        <v>45359</v>
      </c>
      <c r="C116" s="98">
        <v>83106</v>
      </c>
      <c r="D116" s="98" t="s">
        <v>11</v>
      </c>
      <c r="E116" s="98" t="s">
        <v>95</v>
      </c>
      <c r="G116" s="99">
        <v>0</v>
      </c>
      <c r="H116" s="99">
        <v>851240.8</v>
      </c>
      <c r="I116" s="99">
        <v>-117640381.57</v>
      </c>
    </row>
    <row r="117" spans="2:9" ht="38.25">
      <c r="B117" s="97">
        <v>45359</v>
      </c>
      <c r="C117" s="98">
        <v>83384</v>
      </c>
      <c r="D117" s="98" t="s">
        <v>27</v>
      </c>
      <c r="E117" s="98" t="s">
        <v>96</v>
      </c>
      <c r="G117" s="99">
        <v>20459376.11</v>
      </c>
      <c r="H117" s="99">
        <v>0</v>
      </c>
      <c r="I117" s="99">
        <v>-96561205.47</v>
      </c>
    </row>
    <row r="118" spans="2:9" ht="38.25">
      <c r="B118" s="97">
        <v>45359</v>
      </c>
      <c r="C118" s="98">
        <v>83384</v>
      </c>
      <c r="D118" s="98" t="s">
        <v>27</v>
      </c>
      <c r="E118" s="98" t="s">
        <v>96</v>
      </c>
      <c r="G118" s="99">
        <v>619799.99</v>
      </c>
      <c r="H118" s="99">
        <v>0</v>
      </c>
      <c r="I118" s="99">
        <v>-96561205.47</v>
      </c>
    </row>
    <row r="119" spans="2:9" ht="51">
      <c r="B119" s="97">
        <v>45362</v>
      </c>
      <c r="C119" s="98">
        <v>82805</v>
      </c>
      <c r="D119" s="98" t="s">
        <v>19</v>
      </c>
      <c r="E119" s="98" t="s">
        <v>97</v>
      </c>
      <c r="G119" s="99">
        <v>47200</v>
      </c>
      <c r="H119" s="99">
        <v>0</v>
      </c>
      <c r="I119" s="99">
        <v>-96514005.47</v>
      </c>
    </row>
    <row r="120" spans="2:9" ht="15">
      <c r="B120" s="97">
        <v>45362</v>
      </c>
      <c r="C120" s="98">
        <v>83120</v>
      </c>
      <c r="D120" s="98" t="s">
        <v>11</v>
      </c>
      <c r="E120" s="98" t="s">
        <v>98</v>
      </c>
      <c r="G120" s="99">
        <v>0</v>
      </c>
      <c r="H120" s="99">
        <v>99983135.43</v>
      </c>
      <c r="I120" s="99">
        <v>-196497140.9</v>
      </c>
    </row>
    <row r="121" spans="2:9" ht="15">
      <c r="B121" s="97">
        <v>45362</v>
      </c>
      <c r="C121" s="98">
        <v>83126</v>
      </c>
      <c r="D121" s="98" t="s">
        <v>11</v>
      </c>
      <c r="E121" s="98" t="s">
        <v>99</v>
      </c>
      <c r="G121" s="99">
        <v>0</v>
      </c>
      <c r="H121" s="99">
        <v>123383207.35</v>
      </c>
      <c r="I121" s="99">
        <v>-319880348.25</v>
      </c>
    </row>
    <row r="122" spans="2:9" ht="15">
      <c r="B122" s="97">
        <v>45362</v>
      </c>
      <c r="C122" s="98">
        <v>83264</v>
      </c>
      <c r="D122" s="98" t="s">
        <v>11</v>
      </c>
      <c r="E122" s="98" t="s">
        <v>100</v>
      </c>
      <c r="G122" s="99">
        <v>0</v>
      </c>
      <c r="H122" s="99">
        <v>208265.95</v>
      </c>
      <c r="I122" s="99">
        <v>-320088614.2</v>
      </c>
    </row>
    <row r="123" spans="2:9" ht="15">
      <c r="B123" s="97">
        <v>45362</v>
      </c>
      <c r="C123" s="98">
        <v>83265</v>
      </c>
      <c r="D123" s="98" t="s">
        <v>11</v>
      </c>
      <c r="E123" s="98" t="s">
        <v>101</v>
      </c>
      <c r="G123" s="99">
        <v>0</v>
      </c>
      <c r="H123" s="99">
        <v>10916.18</v>
      </c>
      <c r="I123" s="99">
        <v>-320099530.38</v>
      </c>
    </row>
    <row r="124" spans="2:9" ht="15">
      <c r="B124" s="97">
        <v>45362</v>
      </c>
      <c r="C124" s="98">
        <v>83266</v>
      </c>
      <c r="D124" s="98" t="s">
        <v>11</v>
      </c>
      <c r="E124" s="98" t="s">
        <v>102</v>
      </c>
      <c r="G124" s="99">
        <v>0</v>
      </c>
      <c r="H124" s="99">
        <v>891229.98</v>
      </c>
      <c r="I124" s="99">
        <v>-320990760.36</v>
      </c>
    </row>
    <row r="125" spans="2:9" ht="15">
      <c r="B125" s="97">
        <v>45362</v>
      </c>
      <c r="C125" s="98">
        <v>83267</v>
      </c>
      <c r="D125" s="98" t="s">
        <v>11</v>
      </c>
      <c r="E125" s="98" t="s">
        <v>103</v>
      </c>
      <c r="G125" s="99">
        <v>0</v>
      </c>
      <c r="H125" s="99">
        <v>9587.5</v>
      </c>
      <c r="I125" s="99">
        <v>-321000347.86</v>
      </c>
    </row>
    <row r="126" spans="2:9" ht="15">
      <c r="B126" s="97">
        <v>45362</v>
      </c>
      <c r="C126" s="98">
        <v>83268</v>
      </c>
      <c r="D126" s="98" t="s">
        <v>11</v>
      </c>
      <c r="E126" s="98" t="s">
        <v>104</v>
      </c>
      <c r="G126" s="99">
        <v>0</v>
      </c>
      <c r="H126" s="99">
        <v>56500</v>
      </c>
      <c r="I126" s="99">
        <v>-321059347.86</v>
      </c>
    </row>
    <row r="127" spans="2:9" ht="15">
      <c r="B127" s="97">
        <v>45362</v>
      </c>
      <c r="C127" s="98">
        <v>83268</v>
      </c>
      <c r="D127" s="98" t="s">
        <v>11</v>
      </c>
      <c r="E127" s="98" t="s">
        <v>104</v>
      </c>
      <c r="G127" s="99">
        <v>0</v>
      </c>
      <c r="H127" s="99">
        <v>2500</v>
      </c>
      <c r="I127" s="99">
        <v>-321059347.86</v>
      </c>
    </row>
    <row r="128" spans="2:9" ht="15">
      <c r="B128" s="97">
        <v>45362</v>
      </c>
      <c r="C128" s="98">
        <v>83269</v>
      </c>
      <c r="D128" s="98" t="s">
        <v>11</v>
      </c>
      <c r="E128" s="98" t="s">
        <v>105</v>
      </c>
      <c r="G128" s="99">
        <v>0</v>
      </c>
      <c r="H128" s="99">
        <v>37232.18</v>
      </c>
      <c r="I128" s="99">
        <v>-321096580.04</v>
      </c>
    </row>
    <row r="129" spans="2:9" ht="15">
      <c r="B129" s="97">
        <v>45362</v>
      </c>
      <c r="C129" s="98">
        <v>83270</v>
      </c>
      <c r="D129" s="98" t="s">
        <v>11</v>
      </c>
      <c r="E129" s="98" t="s">
        <v>106</v>
      </c>
      <c r="G129" s="99">
        <v>0</v>
      </c>
      <c r="H129" s="99">
        <v>1563.42</v>
      </c>
      <c r="I129" s="99">
        <v>-321098225.75</v>
      </c>
    </row>
    <row r="130" spans="2:9" ht="15">
      <c r="B130" s="97">
        <v>45362</v>
      </c>
      <c r="C130" s="98">
        <v>83270</v>
      </c>
      <c r="D130" s="98" t="s">
        <v>11</v>
      </c>
      <c r="E130" s="98" t="s">
        <v>106</v>
      </c>
      <c r="G130" s="99">
        <v>0</v>
      </c>
      <c r="H130" s="99">
        <v>82.29</v>
      </c>
      <c r="I130" s="99">
        <v>-321098225.75</v>
      </c>
    </row>
    <row r="131" spans="2:9" ht="15">
      <c r="B131" s="97">
        <v>45362</v>
      </c>
      <c r="C131" s="98">
        <v>83311</v>
      </c>
      <c r="D131" s="98" t="s">
        <v>11</v>
      </c>
      <c r="E131" s="98" t="s">
        <v>107</v>
      </c>
      <c r="G131" s="99">
        <v>0</v>
      </c>
      <c r="H131" s="99">
        <v>90400</v>
      </c>
      <c r="I131" s="99">
        <v>-321192625.75</v>
      </c>
    </row>
    <row r="132" spans="2:9" ht="15">
      <c r="B132" s="97">
        <v>45362</v>
      </c>
      <c r="C132" s="98">
        <v>83311</v>
      </c>
      <c r="D132" s="98" t="s">
        <v>11</v>
      </c>
      <c r="E132" s="98" t="s">
        <v>107</v>
      </c>
      <c r="G132" s="99">
        <v>0</v>
      </c>
      <c r="H132" s="99">
        <v>4000</v>
      </c>
      <c r="I132" s="99">
        <v>-321192625.75</v>
      </c>
    </row>
    <row r="133" spans="2:9" ht="15">
      <c r="B133" s="97">
        <v>45362</v>
      </c>
      <c r="C133" s="98">
        <v>83317</v>
      </c>
      <c r="D133" s="98" t="s">
        <v>11</v>
      </c>
      <c r="E133" s="98" t="s">
        <v>108</v>
      </c>
      <c r="G133" s="99">
        <v>0</v>
      </c>
      <c r="H133" s="99">
        <v>140973.22</v>
      </c>
      <c r="I133" s="99">
        <v>-321347224.63</v>
      </c>
    </row>
    <row r="134" spans="2:9" ht="15">
      <c r="B134" s="97">
        <v>45362</v>
      </c>
      <c r="C134" s="98">
        <v>83317</v>
      </c>
      <c r="D134" s="98" t="s">
        <v>11</v>
      </c>
      <c r="E134" s="98" t="s">
        <v>108</v>
      </c>
      <c r="G134" s="99">
        <v>0</v>
      </c>
      <c r="H134" s="99">
        <v>13625.66</v>
      </c>
      <c r="I134" s="99">
        <v>-321347224.63</v>
      </c>
    </row>
    <row r="135" spans="2:9" ht="15">
      <c r="B135" s="97">
        <v>45362</v>
      </c>
      <c r="C135" s="98">
        <v>83319</v>
      </c>
      <c r="D135" s="98" t="s">
        <v>11</v>
      </c>
      <c r="E135" s="98" t="s">
        <v>109</v>
      </c>
      <c r="G135" s="99">
        <v>0</v>
      </c>
      <c r="H135" s="99">
        <v>25410</v>
      </c>
      <c r="I135" s="99">
        <v>-321372634.63</v>
      </c>
    </row>
    <row r="136" spans="2:9" ht="15">
      <c r="B136" s="97">
        <v>45362</v>
      </c>
      <c r="C136" s="98">
        <v>83385</v>
      </c>
      <c r="D136" s="98" t="s">
        <v>27</v>
      </c>
      <c r="E136" s="98" t="s">
        <v>110</v>
      </c>
      <c r="G136" s="99">
        <v>89616531.74</v>
      </c>
      <c r="H136" s="99">
        <v>0</v>
      </c>
      <c r="I136" s="99">
        <v>-231756102.89</v>
      </c>
    </row>
    <row r="137" spans="2:9" ht="15">
      <c r="B137" s="97">
        <v>45363</v>
      </c>
      <c r="C137" s="98">
        <v>83322</v>
      </c>
      <c r="D137" s="98" t="s">
        <v>11</v>
      </c>
      <c r="E137" s="98" t="s">
        <v>111</v>
      </c>
      <c r="G137" s="99">
        <v>0</v>
      </c>
      <c r="H137" s="99">
        <v>70800</v>
      </c>
      <c r="I137" s="99">
        <v>-231826902.89</v>
      </c>
    </row>
    <row r="138" spans="2:9" ht="15">
      <c r="B138" s="97">
        <v>45363</v>
      </c>
      <c r="C138" s="98">
        <v>83324</v>
      </c>
      <c r="D138" s="98" t="s">
        <v>11</v>
      </c>
      <c r="E138" s="98" t="s">
        <v>112</v>
      </c>
      <c r="G138" s="99">
        <v>0</v>
      </c>
      <c r="H138" s="99">
        <v>8173266.99</v>
      </c>
      <c r="I138" s="99">
        <v>-240000169.88</v>
      </c>
    </row>
    <row r="139" spans="2:9" ht="15">
      <c r="B139" s="97">
        <v>45363</v>
      </c>
      <c r="C139" s="98">
        <v>83326</v>
      </c>
      <c r="D139" s="98" t="s">
        <v>11</v>
      </c>
      <c r="E139" s="98" t="s">
        <v>113</v>
      </c>
      <c r="G139" s="99">
        <v>0</v>
      </c>
      <c r="H139" s="99">
        <v>76000</v>
      </c>
      <c r="I139" s="99">
        <v>-240094569.88</v>
      </c>
    </row>
    <row r="140" spans="2:9" ht="15">
      <c r="B140" s="97">
        <v>45363</v>
      </c>
      <c r="C140" s="98">
        <v>83326</v>
      </c>
      <c r="D140" s="98" t="s">
        <v>11</v>
      </c>
      <c r="E140" s="98" t="s">
        <v>113</v>
      </c>
      <c r="G140" s="99">
        <v>0</v>
      </c>
      <c r="H140" s="99">
        <v>18400</v>
      </c>
      <c r="I140" s="99">
        <v>-240094569.88</v>
      </c>
    </row>
    <row r="141" spans="2:9" ht="15">
      <c r="B141" s="97">
        <v>45363</v>
      </c>
      <c r="C141" s="98">
        <v>83327</v>
      </c>
      <c r="D141" s="98" t="s">
        <v>11</v>
      </c>
      <c r="E141" s="98" t="s">
        <v>114</v>
      </c>
      <c r="G141" s="99">
        <v>0</v>
      </c>
      <c r="H141" s="99">
        <v>1321514.44</v>
      </c>
      <c r="I141" s="99">
        <v>-241416084.32</v>
      </c>
    </row>
    <row r="142" spans="2:9" ht="15">
      <c r="B142" s="97">
        <v>45363</v>
      </c>
      <c r="C142" s="98">
        <v>83331</v>
      </c>
      <c r="D142" s="98" t="s">
        <v>11</v>
      </c>
      <c r="E142" s="98" t="s">
        <v>115</v>
      </c>
      <c r="G142" s="99">
        <v>0</v>
      </c>
      <c r="H142" s="99">
        <v>189812.27</v>
      </c>
      <c r="I142" s="99">
        <v>-242216007.45</v>
      </c>
    </row>
    <row r="143" spans="2:9" ht="15">
      <c r="B143" s="97">
        <v>45363</v>
      </c>
      <c r="C143" s="98">
        <v>83331</v>
      </c>
      <c r="D143" s="98" t="s">
        <v>11</v>
      </c>
      <c r="E143" s="98" t="s">
        <v>115</v>
      </c>
      <c r="G143" s="99">
        <v>0</v>
      </c>
      <c r="H143" s="99">
        <v>610110.86</v>
      </c>
      <c r="I143" s="99">
        <v>-242216007.45</v>
      </c>
    </row>
    <row r="144" spans="2:9" ht="15">
      <c r="B144" s="97">
        <v>45363</v>
      </c>
      <c r="C144" s="98">
        <v>83332</v>
      </c>
      <c r="D144" s="98" t="s">
        <v>11</v>
      </c>
      <c r="E144" s="98" t="s">
        <v>116</v>
      </c>
      <c r="G144" s="99">
        <v>0</v>
      </c>
      <c r="H144" s="99">
        <v>99895.3</v>
      </c>
      <c r="I144" s="99">
        <v>-242325558.06</v>
      </c>
    </row>
    <row r="145" spans="2:9" ht="15">
      <c r="B145" s="97">
        <v>45363</v>
      </c>
      <c r="C145" s="98">
        <v>83332</v>
      </c>
      <c r="D145" s="98" t="s">
        <v>11</v>
      </c>
      <c r="E145" s="98" t="s">
        <v>116</v>
      </c>
      <c r="G145" s="99">
        <v>0</v>
      </c>
      <c r="H145" s="99">
        <v>9655.31</v>
      </c>
      <c r="I145" s="99">
        <v>-242325558.06</v>
      </c>
    </row>
    <row r="146" spans="2:9" ht="15">
      <c r="B146" s="97">
        <v>45363</v>
      </c>
      <c r="C146" s="98">
        <v>83334</v>
      </c>
      <c r="D146" s="98" t="s">
        <v>11</v>
      </c>
      <c r="E146" s="98" t="s">
        <v>117</v>
      </c>
      <c r="G146" s="99">
        <v>0</v>
      </c>
      <c r="H146" s="99">
        <v>15113370.5</v>
      </c>
      <c r="I146" s="99">
        <v>-257438928.56</v>
      </c>
    </row>
    <row r="147" spans="2:9" ht="15">
      <c r="B147" s="97">
        <v>45363</v>
      </c>
      <c r="C147" s="98">
        <v>83335</v>
      </c>
      <c r="D147" s="98" t="s">
        <v>11</v>
      </c>
      <c r="E147" s="98" t="s">
        <v>118</v>
      </c>
      <c r="G147" s="99">
        <v>0</v>
      </c>
      <c r="H147" s="99">
        <v>361600</v>
      </c>
      <c r="I147" s="99">
        <v>-257816528.56</v>
      </c>
    </row>
    <row r="148" spans="2:9" ht="15">
      <c r="B148" s="97">
        <v>45363</v>
      </c>
      <c r="C148" s="98">
        <v>83335</v>
      </c>
      <c r="D148" s="98" t="s">
        <v>11</v>
      </c>
      <c r="E148" s="98" t="s">
        <v>118</v>
      </c>
      <c r="G148" s="99">
        <v>0</v>
      </c>
      <c r="H148" s="99">
        <v>16000</v>
      </c>
      <c r="I148" s="99">
        <v>-257816528.56</v>
      </c>
    </row>
    <row r="149" spans="2:9" ht="15">
      <c r="B149" s="97">
        <v>45363</v>
      </c>
      <c r="C149" s="98">
        <v>83348</v>
      </c>
      <c r="D149" s="98" t="s">
        <v>11</v>
      </c>
      <c r="E149" s="98" t="s">
        <v>119</v>
      </c>
      <c r="G149" s="99">
        <v>0</v>
      </c>
      <c r="H149" s="99">
        <v>19664062.27</v>
      </c>
      <c r="I149" s="99">
        <v>-277480590.83</v>
      </c>
    </row>
    <row r="150" spans="2:9" ht="15">
      <c r="B150" s="97">
        <v>45363</v>
      </c>
      <c r="C150" s="98">
        <v>83351</v>
      </c>
      <c r="D150" s="98" t="s">
        <v>11</v>
      </c>
      <c r="E150" s="98" t="s">
        <v>120</v>
      </c>
      <c r="G150" s="99">
        <v>0</v>
      </c>
      <c r="H150" s="99">
        <v>244.79</v>
      </c>
      <c r="I150" s="99">
        <v>-277485486.69</v>
      </c>
    </row>
    <row r="151" spans="2:9" ht="15">
      <c r="B151" s="97">
        <v>45363</v>
      </c>
      <c r="C151" s="98">
        <v>83351</v>
      </c>
      <c r="D151" s="98" t="s">
        <v>11</v>
      </c>
      <c r="E151" s="98" t="s">
        <v>120</v>
      </c>
      <c r="G151" s="99">
        <v>0</v>
      </c>
      <c r="H151" s="99">
        <v>4651.07</v>
      </c>
      <c r="I151" s="99">
        <v>-277485486.69</v>
      </c>
    </row>
    <row r="152" spans="2:9" ht="38.25">
      <c r="B152" s="97">
        <v>45363</v>
      </c>
      <c r="C152" s="98">
        <v>83388</v>
      </c>
      <c r="D152" s="98" t="s">
        <v>27</v>
      </c>
      <c r="E152" s="98" t="s">
        <v>121</v>
      </c>
      <c r="G152" s="99">
        <v>1984.31</v>
      </c>
      <c r="H152" s="99">
        <v>0</v>
      </c>
      <c r="I152" s="99">
        <v>-277377877.38</v>
      </c>
    </row>
    <row r="153" spans="2:9" ht="38.25">
      <c r="B153" s="97">
        <v>45363</v>
      </c>
      <c r="C153" s="98">
        <v>83388</v>
      </c>
      <c r="D153" s="98" t="s">
        <v>27</v>
      </c>
      <c r="E153" s="98" t="s">
        <v>121</v>
      </c>
      <c r="G153" s="99">
        <v>105625</v>
      </c>
      <c r="H153" s="99">
        <v>0</v>
      </c>
      <c r="I153" s="99">
        <v>-277377877.38</v>
      </c>
    </row>
    <row r="154" spans="2:9" ht="15">
      <c r="B154" s="97">
        <v>45364</v>
      </c>
      <c r="C154" s="98">
        <v>83390</v>
      </c>
      <c r="D154" s="98" t="s">
        <v>27</v>
      </c>
      <c r="E154" s="98" t="s">
        <v>122</v>
      </c>
      <c r="G154" s="99">
        <v>223391752.78</v>
      </c>
      <c r="H154" s="99">
        <v>0</v>
      </c>
      <c r="I154" s="99">
        <v>-53986124.6</v>
      </c>
    </row>
    <row r="155" spans="2:9" ht="15">
      <c r="B155" s="97">
        <v>45364</v>
      </c>
      <c r="C155" s="98">
        <v>83442</v>
      </c>
      <c r="D155" s="98" t="s">
        <v>11</v>
      </c>
      <c r="E155" s="98" t="s">
        <v>123</v>
      </c>
      <c r="G155" s="99">
        <v>0</v>
      </c>
      <c r="H155" s="99">
        <v>113000</v>
      </c>
      <c r="I155" s="99">
        <v>-54104124.6</v>
      </c>
    </row>
    <row r="156" spans="2:9" ht="15">
      <c r="B156" s="97">
        <v>45364</v>
      </c>
      <c r="C156" s="98">
        <v>83442</v>
      </c>
      <c r="D156" s="98" t="s">
        <v>11</v>
      </c>
      <c r="E156" s="98" t="s">
        <v>123</v>
      </c>
      <c r="G156" s="99">
        <v>0</v>
      </c>
      <c r="H156" s="99">
        <v>5000</v>
      </c>
      <c r="I156" s="99">
        <v>-54104124.6</v>
      </c>
    </row>
    <row r="157" spans="2:9" ht="15">
      <c r="B157" s="97">
        <v>45364</v>
      </c>
      <c r="C157" s="98">
        <v>83444</v>
      </c>
      <c r="D157" s="98" t="s">
        <v>11</v>
      </c>
      <c r="E157" s="98" t="s">
        <v>124</v>
      </c>
      <c r="G157" s="99">
        <v>0</v>
      </c>
      <c r="H157" s="99">
        <v>67800</v>
      </c>
      <c r="I157" s="99">
        <v>-54174924.6</v>
      </c>
    </row>
    <row r="158" spans="2:9" ht="15">
      <c r="B158" s="97">
        <v>45364</v>
      </c>
      <c r="C158" s="98">
        <v>83444</v>
      </c>
      <c r="D158" s="98" t="s">
        <v>11</v>
      </c>
      <c r="E158" s="98" t="s">
        <v>124</v>
      </c>
      <c r="G158" s="99">
        <v>0</v>
      </c>
      <c r="H158" s="99">
        <v>3000</v>
      </c>
      <c r="I158" s="99">
        <v>-54174924.6</v>
      </c>
    </row>
    <row r="159" spans="2:9" ht="15">
      <c r="B159" s="97">
        <v>45364</v>
      </c>
      <c r="C159" s="98">
        <v>83445</v>
      </c>
      <c r="D159" s="98" t="s">
        <v>11</v>
      </c>
      <c r="E159" s="98" t="s">
        <v>125</v>
      </c>
      <c r="G159" s="99">
        <v>0</v>
      </c>
      <c r="H159" s="99">
        <v>67800</v>
      </c>
      <c r="I159" s="99">
        <v>-54245724.6</v>
      </c>
    </row>
    <row r="160" spans="2:9" ht="15">
      <c r="B160" s="97">
        <v>45364</v>
      </c>
      <c r="C160" s="98">
        <v>83445</v>
      </c>
      <c r="D160" s="98" t="s">
        <v>11</v>
      </c>
      <c r="E160" s="98" t="s">
        <v>125</v>
      </c>
      <c r="G160" s="99">
        <v>0</v>
      </c>
      <c r="H160" s="99">
        <v>3000</v>
      </c>
      <c r="I160" s="99">
        <v>-54245724.6</v>
      </c>
    </row>
    <row r="161" spans="2:9" ht="15">
      <c r="B161" s="97">
        <v>45364</v>
      </c>
      <c r="C161" s="98">
        <v>83447</v>
      </c>
      <c r="D161" s="98" t="s">
        <v>11</v>
      </c>
      <c r="E161" s="98" t="s">
        <v>126</v>
      </c>
      <c r="G161" s="99">
        <v>0</v>
      </c>
      <c r="H161" s="99">
        <v>10393.86</v>
      </c>
      <c r="I161" s="99">
        <v>-54552318.1</v>
      </c>
    </row>
    <row r="162" spans="2:9" ht="15">
      <c r="B162" s="97">
        <v>45364</v>
      </c>
      <c r="C162" s="98">
        <v>83447</v>
      </c>
      <c r="D162" s="98" t="s">
        <v>11</v>
      </c>
      <c r="E162" s="98" t="s">
        <v>126</v>
      </c>
      <c r="G162" s="99">
        <v>0</v>
      </c>
      <c r="H162" s="99">
        <v>296199.64</v>
      </c>
      <c r="I162" s="99">
        <v>-54552318.1</v>
      </c>
    </row>
    <row r="163" spans="2:9" ht="15">
      <c r="B163" s="97">
        <v>45364</v>
      </c>
      <c r="C163" s="98">
        <v>83449</v>
      </c>
      <c r="D163" s="98" t="s">
        <v>11</v>
      </c>
      <c r="E163" s="98" t="s">
        <v>127</v>
      </c>
      <c r="G163" s="99">
        <v>0</v>
      </c>
      <c r="H163" s="99">
        <v>9832.87</v>
      </c>
      <c r="I163" s="99">
        <v>-54955318.1</v>
      </c>
    </row>
    <row r="164" spans="2:9" ht="15">
      <c r="B164" s="97">
        <v>45364</v>
      </c>
      <c r="C164" s="98">
        <v>83449</v>
      </c>
      <c r="D164" s="98" t="s">
        <v>11</v>
      </c>
      <c r="E164" s="98" t="s">
        <v>127</v>
      </c>
      <c r="G164" s="99">
        <v>0</v>
      </c>
      <c r="H164" s="99">
        <v>393167.13</v>
      </c>
      <c r="I164" s="99">
        <v>-54955318.1</v>
      </c>
    </row>
    <row r="165" spans="2:9" ht="15">
      <c r="B165" s="97">
        <v>45364</v>
      </c>
      <c r="C165" s="98">
        <v>83450</v>
      </c>
      <c r="D165" s="98" t="s">
        <v>11</v>
      </c>
      <c r="E165" s="98" t="s">
        <v>128</v>
      </c>
      <c r="G165" s="99">
        <v>0</v>
      </c>
      <c r="H165" s="99">
        <v>226000</v>
      </c>
      <c r="I165" s="99">
        <v>-55191318.1</v>
      </c>
    </row>
    <row r="166" spans="2:9" ht="15">
      <c r="B166" s="97">
        <v>45364</v>
      </c>
      <c r="C166" s="98">
        <v>83450</v>
      </c>
      <c r="D166" s="98" t="s">
        <v>11</v>
      </c>
      <c r="E166" s="98" t="s">
        <v>128</v>
      </c>
      <c r="G166" s="99">
        <v>0</v>
      </c>
      <c r="H166" s="99">
        <v>10000</v>
      </c>
      <c r="I166" s="99">
        <v>-55191318.1</v>
      </c>
    </row>
    <row r="167" spans="2:9" ht="38.25">
      <c r="B167" s="97">
        <v>45365</v>
      </c>
      <c r="C167" s="98">
        <v>83391</v>
      </c>
      <c r="D167" s="98" t="s">
        <v>27</v>
      </c>
      <c r="E167" s="98" t="s">
        <v>129</v>
      </c>
      <c r="G167" s="99">
        <v>44981807.7</v>
      </c>
      <c r="H167" s="99">
        <v>0</v>
      </c>
      <c r="I167" s="99">
        <v>-9750089.92</v>
      </c>
    </row>
    <row r="168" spans="2:9" ht="38.25">
      <c r="B168" s="97">
        <v>45365</v>
      </c>
      <c r="C168" s="98">
        <v>83391</v>
      </c>
      <c r="D168" s="98" t="s">
        <v>27</v>
      </c>
      <c r="E168" s="98" t="s">
        <v>129</v>
      </c>
      <c r="G168" s="99">
        <v>459420.48</v>
      </c>
      <c r="H168" s="99">
        <v>0</v>
      </c>
      <c r="I168" s="99">
        <v>-9750089.92</v>
      </c>
    </row>
    <row r="169" spans="2:9" ht="15">
      <c r="B169" s="97">
        <v>45365</v>
      </c>
      <c r="C169" s="98">
        <v>83403</v>
      </c>
      <c r="D169" s="98" t="s">
        <v>11</v>
      </c>
      <c r="E169" s="98" t="s">
        <v>130</v>
      </c>
      <c r="G169" s="99">
        <v>0</v>
      </c>
      <c r="H169" s="99">
        <v>1773060.88</v>
      </c>
      <c r="I169" s="99">
        <v>-61499107.5</v>
      </c>
    </row>
    <row r="170" spans="2:9" ht="15">
      <c r="B170" s="97">
        <v>45365</v>
      </c>
      <c r="C170" s="98">
        <v>83403</v>
      </c>
      <c r="D170" s="98" t="s">
        <v>11</v>
      </c>
      <c r="E170" s="98" t="s">
        <v>130</v>
      </c>
      <c r="G170" s="99">
        <v>0</v>
      </c>
      <c r="H170" s="99">
        <v>49975956.7</v>
      </c>
      <c r="I170" s="99">
        <v>-61499107.5</v>
      </c>
    </row>
    <row r="171" spans="2:9" ht="15">
      <c r="B171" s="97">
        <v>45365</v>
      </c>
      <c r="C171" s="98">
        <v>83455</v>
      </c>
      <c r="D171" s="98" t="s">
        <v>11</v>
      </c>
      <c r="E171" s="98" t="s">
        <v>131</v>
      </c>
      <c r="G171" s="99">
        <v>0</v>
      </c>
      <c r="H171" s="99">
        <v>140973.22</v>
      </c>
      <c r="I171" s="99">
        <v>-61653706.38</v>
      </c>
    </row>
    <row r="172" spans="2:9" ht="15">
      <c r="B172" s="97">
        <v>45365</v>
      </c>
      <c r="C172" s="98">
        <v>83455</v>
      </c>
      <c r="D172" s="98" t="s">
        <v>11</v>
      </c>
      <c r="E172" s="98" t="s">
        <v>131</v>
      </c>
      <c r="G172" s="99">
        <v>0</v>
      </c>
      <c r="H172" s="99">
        <v>13625.66</v>
      </c>
      <c r="I172" s="99">
        <v>-61653706.38</v>
      </c>
    </row>
    <row r="173" spans="2:9" ht="15">
      <c r="B173" s="97">
        <v>45365</v>
      </c>
      <c r="C173" s="98">
        <v>83456</v>
      </c>
      <c r="D173" s="98" t="s">
        <v>11</v>
      </c>
      <c r="E173" s="98" t="s">
        <v>132</v>
      </c>
      <c r="G173" s="99">
        <v>0</v>
      </c>
      <c r="H173" s="99">
        <v>11472.52</v>
      </c>
      <c r="I173" s="99">
        <v>-61665782.7</v>
      </c>
    </row>
    <row r="174" spans="2:9" ht="15">
      <c r="B174" s="97">
        <v>45365</v>
      </c>
      <c r="C174" s="98">
        <v>83456</v>
      </c>
      <c r="D174" s="98" t="s">
        <v>11</v>
      </c>
      <c r="E174" s="98" t="s">
        <v>132</v>
      </c>
      <c r="G174" s="99">
        <v>0</v>
      </c>
      <c r="H174" s="99">
        <v>603.8</v>
      </c>
      <c r="I174" s="99">
        <v>-61665782.7</v>
      </c>
    </row>
    <row r="175" spans="2:9" ht="15">
      <c r="B175" s="97">
        <v>45365</v>
      </c>
      <c r="C175" s="98">
        <v>83459</v>
      </c>
      <c r="D175" s="98" t="s">
        <v>11</v>
      </c>
      <c r="E175" s="98" t="s">
        <v>133</v>
      </c>
      <c r="G175" s="99">
        <v>0</v>
      </c>
      <c r="H175" s="99">
        <v>56500</v>
      </c>
      <c r="I175" s="99">
        <v>-61724782.7</v>
      </c>
    </row>
    <row r="176" spans="2:9" ht="15">
      <c r="B176" s="97">
        <v>45365</v>
      </c>
      <c r="C176" s="98">
        <v>83459</v>
      </c>
      <c r="D176" s="98" t="s">
        <v>11</v>
      </c>
      <c r="E176" s="98" t="s">
        <v>133</v>
      </c>
      <c r="G176" s="99">
        <v>0</v>
      </c>
      <c r="H176" s="99">
        <v>2500</v>
      </c>
      <c r="I176" s="99">
        <v>-61724782.7</v>
      </c>
    </row>
    <row r="177" spans="2:9" ht="15">
      <c r="B177" s="97">
        <v>45365</v>
      </c>
      <c r="C177" s="98">
        <v>83461</v>
      </c>
      <c r="D177" s="98" t="s">
        <v>11</v>
      </c>
      <c r="E177" s="98" t="s">
        <v>134</v>
      </c>
      <c r="G177" s="99">
        <v>0</v>
      </c>
      <c r="H177" s="99">
        <v>11266</v>
      </c>
      <c r="I177" s="99">
        <v>-61736048.7</v>
      </c>
    </row>
    <row r="178" spans="2:9" ht="15">
      <c r="B178" s="97">
        <v>45365</v>
      </c>
      <c r="C178" s="98">
        <v>83462</v>
      </c>
      <c r="D178" s="98" t="s">
        <v>11</v>
      </c>
      <c r="E178" s="98" t="s">
        <v>135</v>
      </c>
      <c r="G178" s="99">
        <v>0</v>
      </c>
      <c r="H178" s="99">
        <v>3337836</v>
      </c>
      <c r="I178" s="99">
        <v>-65073884.7</v>
      </c>
    </row>
    <row r="179" spans="2:9" ht="15">
      <c r="B179" s="97">
        <v>45365</v>
      </c>
      <c r="C179" s="98">
        <v>83465</v>
      </c>
      <c r="D179" s="98" t="s">
        <v>11</v>
      </c>
      <c r="E179" s="98" t="s">
        <v>136</v>
      </c>
      <c r="G179" s="99">
        <v>0</v>
      </c>
      <c r="H179" s="99">
        <v>79100</v>
      </c>
      <c r="I179" s="99">
        <v>-65156484.7</v>
      </c>
    </row>
    <row r="180" spans="2:9" ht="15">
      <c r="B180" s="97">
        <v>45365</v>
      </c>
      <c r="C180" s="98">
        <v>83465</v>
      </c>
      <c r="D180" s="98" t="s">
        <v>11</v>
      </c>
      <c r="E180" s="98" t="s">
        <v>136</v>
      </c>
      <c r="G180" s="99">
        <v>0</v>
      </c>
      <c r="H180" s="99">
        <v>3500</v>
      </c>
      <c r="I180" s="99">
        <v>-65156484.7</v>
      </c>
    </row>
    <row r="181" spans="2:9" ht="15">
      <c r="B181" s="97">
        <v>45365</v>
      </c>
      <c r="C181" s="98">
        <v>83470</v>
      </c>
      <c r="D181" s="98" t="s">
        <v>11</v>
      </c>
      <c r="E181" s="98" t="s">
        <v>137</v>
      </c>
      <c r="G181" s="99">
        <v>0</v>
      </c>
      <c r="H181" s="99">
        <v>7945269.94</v>
      </c>
      <c r="I181" s="99">
        <v>-73101754.64</v>
      </c>
    </row>
    <row r="182" spans="2:9" ht="15">
      <c r="B182" s="97">
        <v>45365</v>
      </c>
      <c r="C182" s="98">
        <v>83472</v>
      </c>
      <c r="D182" s="98" t="s">
        <v>11</v>
      </c>
      <c r="E182" s="98" t="s">
        <v>138</v>
      </c>
      <c r="G182" s="99">
        <v>0</v>
      </c>
      <c r="H182" s="99">
        <v>25813.59</v>
      </c>
      <c r="I182" s="99">
        <v>-73130063.23</v>
      </c>
    </row>
    <row r="183" spans="2:9" ht="15">
      <c r="B183" s="97">
        <v>45365</v>
      </c>
      <c r="C183" s="98">
        <v>83472</v>
      </c>
      <c r="D183" s="98" t="s">
        <v>11</v>
      </c>
      <c r="E183" s="98" t="s">
        <v>138</v>
      </c>
      <c r="G183" s="99">
        <v>0</v>
      </c>
      <c r="H183" s="99">
        <v>2495</v>
      </c>
      <c r="I183" s="99">
        <v>-73130063.23</v>
      </c>
    </row>
    <row r="184" spans="2:9" ht="15">
      <c r="B184" s="97">
        <v>45365</v>
      </c>
      <c r="C184" s="98">
        <v>83474</v>
      </c>
      <c r="D184" s="98" t="s">
        <v>11</v>
      </c>
      <c r="E184" s="98" t="s">
        <v>139</v>
      </c>
      <c r="G184" s="99">
        <v>0</v>
      </c>
      <c r="H184" s="99">
        <v>122200</v>
      </c>
      <c r="I184" s="99">
        <v>-73252263.23</v>
      </c>
    </row>
    <row r="185" spans="2:9" ht="15">
      <c r="B185" s="97">
        <v>45365</v>
      </c>
      <c r="C185" s="98">
        <v>83475</v>
      </c>
      <c r="D185" s="98" t="s">
        <v>11</v>
      </c>
      <c r="E185" s="98" t="s">
        <v>140</v>
      </c>
      <c r="G185" s="99">
        <v>0</v>
      </c>
      <c r="H185" s="99">
        <v>7548</v>
      </c>
      <c r="I185" s="99">
        <v>-73259811.23</v>
      </c>
    </row>
    <row r="186" spans="2:9" ht="15">
      <c r="B186" s="97">
        <v>45366</v>
      </c>
      <c r="C186" s="98">
        <v>82984</v>
      </c>
      <c r="D186" s="98" t="s">
        <v>11</v>
      </c>
      <c r="E186" s="98" t="s">
        <v>141</v>
      </c>
      <c r="G186" s="99">
        <v>0</v>
      </c>
      <c r="H186" s="99">
        <v>9808.83</v>
      </c>
      <c r="I186" s="99">
        <v>-73491299.59</v>
      </c>
    </row>
    <row r="187" spans="2:9" ht="15">
      <c r="B187" s="97">
        <v>45366</v>
      </c>
      <c r="C187" s="98">
        <v>82984</v>
      </c>
      <c r="D187" s="98" t="s">
        <v>11</v>
      </c>
      <c r="E187" s="98" t="s">
        <v>141</v>
      </c>
      <c r="G187" s="99">
        <v>0</v>
      </c>
      <c r="H187" s="99">
        <v>221679.53</v>
      </c>
      <c r="I187" s="99">
        <v>-73491299.59</v>
      </c>
    </row>
    <row r="188" spans="2:9" ht="38.25">
      <c r="B188" s="97">
        <v>45366</v>
      </c>
      <c r="C188" s="98">
        <v>83441</v>
      </c>
      <c r="D188" s="98" t="s">
        <v>27</v>
      </c>
      <c r="E188" s="98" t="s">
        <v>142</v>
      </c>
      <c r="G188" s="99">
        <v>63154323.52</v>
      </c>
      <c r="H188" s="99">
        <v>0</v>
      </c>
      <c r="I188" s="99">
        <v>-10019996.07</v>
      </c>
    </row>
    <row r="189" spans="2:9" ht="38.25">
      <c r="B189" s="97">
        <v>45366</v>
      </c>
      <c r="C189" s="98">
        <v>83441</v>
      </c>
      <c r="D189" s="98" t="s">
        <v>27</v>
      </c>
      <c r="E189" s="98" t="s">
        <v>142</v>
      </c>
      <c r="G189" s="99">
        <v>316980</v>
      </c>
      <c r="H189" s="99">
        <v>0</v>
      </c>
      <c r="I189" s="99">
        <v>-10019996.07</v>
      </c>
    </row>
    <row r="190" spans="2:9" ht="15">
      <c r="B190" s="97">
        <v>45366</v>
      </c>
      <c r="C190" s="98">
        <v>83476</v>
      </c>
      <c r="D190" s="98" t="s">
        <v>11</v>
      </c>
      <c r="E190" s="98" t="s">
        <v>143</v>
      </c>
      <c r="G190" s="99">
        <v>0</v>
      </c>
      <c r="H190" s="99">
        <v>15840.82</v>
      </c>
      <c r="I190" s="99">
        <v>-10036670.62</v>
      </c>
    </row>
    <row r="191" spans="2:9" ht="15">
      <c r="B191" s="97">
        <v>45366</v>
      </c>
      <c r="C191" s="98">
        <v>83476</v>
      </c>
      <c r="D191" s="98" t="s">
        <v>11</v>
      </c>
      <c r="E191" s="98" t="s">
        <v>143</v>
      </c>
      <c r="G191" s="99">
        <v>0</v>
      </c>
      <c r="H191" s="99">
        <v>833.73</v>
      </c>
      <c r="I191" s="99">
        <v>-10036670.62</v>
      </c>
    </row>
    <row r="192" spans="2:9" ht="15">
      <c r="B192" s="97">
        <v>45366</v>
      </c>
      <c r="C192" s="98">
        <v>83477</v>
      </c>
      <c r="D192" s="98" t="s">
        <v>11</v>
      </c>
      <c r="E192" s="98" t="s">
        <v>144</v>
      </c>
      <c r="G192" s="99">
        <v>0</v>
      </c>
      <c r="H192" s="99">
        <v>38000</v>
      </c>
      <c r="I192" s="99">
        <v>-10083870.62</v>
      </c>
    </row>
    <row r="193" spans="2:9" ht="15">
      <c r="B193" s="97">
        <v>45366</v>
      </c>
      <c r="C193" s="98">
        <v>83477</v>
      </c>
      <c r="D193" s="98" t="s">
        <v>11</v>
      </c>
      <c r="E193" s="98" t="s">
        <v>144</v>
      </c>
      <c r="G193" s="99">
        <v>0</v>
      </c>
      <c r="H193" s="99">
        <v>9200</v>
      </c>
      <c r="I193" s="99">
        <v>-10083870.62</v>
      </c>
    </row>
    <row r="194" spans="2:9" ht="15">
      <c r="B194" s="97">
        <v>45366</v>
      </c>
      <c r="C194" s="98">
        <v>83478</v>
      </c>
      <c r="D194" s="98" t="s">
        <v>11</v>
      </c>
      <c r="E194" s="98" t="s">
        <v>145</v>
      </c>
      <c r="G194" s="99">
        <v>0</v>
      </c>
      <c r="H194" s="99">
        <v>2700000</v>
      </c>
      <c r="I194" s="99">
        <v>-12783870.62</v>
      </c>
    </row>
    <row r="195" spans="2:9" ht="15">
      <c r="B195" s="97">
        <v>45366</v>
      </c>
      <c r="C195" s="98">
        <v>83479</v>
      </c>
      <c r="D195" s="98" t="s">
        <v>11</v>
      </c>
      <c r="E195" s="98" t="s">
        <v>146</v>
      </c>
      <c r="G195" s="99">
        <v>0</v>
      </c>
      <c r="H195" s="99">
        <v>970088.42</v>
      </c>
      <c r="I195" s="99">
        <v>-28541490.87</v>
      </c>
    </row>
    <row r="196" spans="2:9" ht="15">
      <c r="B196" s="97">
        <v>45366</v>
      </c>
      <c r="C196" s="98">
        <v>83479</v>
      </c>
      <c r="D196" s="98" t="s">
        <v>11</v>
      </c>
      <c r="E196" s="98" t="s">
        <v>146</v>
      </c>
      <c r="G196" s="99">
        <v>0</v>
      </c>
      <c r="H196" s="99">
        <v>14787531.83</v>
      </c>
      <c r="I196" s="99">
        <v>-28541490.87</v>
      </c>
    </row>
    <row r="197" spans="2:9" ht="25.5">
      <c r="B197" s="97">
        <v>45369</v>
      </c>
      <c r="C197" s="98">
        <v>83498</v>
      </c>
      <c r="D197" s="98" t="s">
        <v>11</v>
      </c>
      <c r="E197" s="98" t="s">
        <v>147</v>
      </c>
      <c r="G197" s="99">
        <v>0</v>
      </c>
      <c r="H197" s="99">
        <v>1472452.48</v>
      </c>
      <c r="I197" s="99">
        <v>-30091440.85</v>
      </c>
    </row>
    <row r="198" spans="2:9" ht="25.5">
      <c r="B198" s="97">
        <v>45369</v>
      </c>
      <c r="C198" s="98">
        <v>83498</v>
      </c>
      <c r="D198" s="98" t="s">
        <v>11</v>
      </c>
      <c r="E198" s="98" t="s">
        <v>147</v>
      </c>
      <c r="G198" s="99">
        <v>0</v>
      </c>
      <c r="H198" s="99">
        <v>77497.5</v>
      </c>
      <c r="I198" s="99">
        <v>-30091440.85</v>
      </c>
    </row>
    <row r="199" spans="2:9" ht="15">
      <c r="B199" s="97">
        <v>45369</v>
      </c>
      <c r="C199" s="98">
        <v>83501</v>
      </c>
      <c r="D199" s="98" t="s">
        <v>11</v>
      </c>
      <c r="E199" s="98" t="s">
        <v>148</v>
      </c>
      <c r="G199" s="99">
        <v>0</v>
      </c>
      <c r="H199" s="99">
        <v>48341.6</v>
      </c>
      <c r="I199" s="99">
        <v>-30139782.45</v>
      </c>
    </row>
    <row r="200" spans="2:9" ht="15">
      <c r="B200" s="97">
        <v>45369</v>
      </c>
      <c r="C200" s="98">
        <v>83505</v>
      </c>
      <c r="D200" s="98" t="s">
        <v>11</v>
      </c>
      <c r="E200" s="98" t="s">
        <v>149</v>
      </c>
      <c r="G200" s="99">
        <v>0</v>
      </c>
      <c r="H200" s="99">
        <v>34522184.5</v>
      </c>
      <c r="I200" s="99">
        <v>-64661966.95</v>
      </c>
    </row>
    <row r="201" spans="2:9" ht="15">
      <c r="B201" s="97">
        <v>45369</v>
      </c>
      <c r="C201" s="98">
        <v>83506</v>
      </c>
      <c r="D201" s="98" t="s">
        <v>11</v>
      </c>
      <c r="E201" s="98" t="s">
        <v>150</v>
      </c>
      <c r="G201" s="99">
        <v>0</v>
      </c>
      <c r="H201" s="99">
        <v>40351.5</v>
      </c>
      <c r="I201" s="99">
        <v>-64702318.45</v>
      </c>
    </row>
    <row r="202" spans="2:9" ht="15">
      <c r="B202" s="97">
        <v>45369</v>
      </c>
      <c r="C202" s="98">
        <v>83508</v>
      </c>
      <c r="D202" s="98" t="s">
        <v>11</v>
      </c>
      <c r="E202" s="98" t="s">
        <v>151</v>
      </c>
      <c r="G202" s="99">
        <v>0</v>
      </c>
      <c r="H202" s="99">
        <v>26874.88</v>
      </c>
      <c r="I202" s="99">
        <v>-64729193.33</v>
      </c>
    </row>
    <row r="203" spans="2:9" ht="38.25">
      <c r="B203" s="97">
        <v>45369</v>
      </c>
      <c r="C203" s="98">
        <v>83559</v>
      </c>
      <c r="D203" s="98" t="s">
        <v>27</v>
      </c>
      <c r="E203" s="98" t="s">
        <v>152</v>
      </c>
      <c r="G203" s="99">
        <v>18457620.25</v>
      </c>
      <c r="H203" s="99">
        <v>0</v>
      </c>
      <c r="I203" s="99">
        <v>-43515900.42</v>
      </c>
    </row>
    <row r="204" spans="2:9" ht="38.25">
      <c r="B204" s="97">
        <v>45369</v>
      </c>
      <c r="C204" s="98">
        <v>83559</v>
      </c>
      <c r="D204" s="98" t="s">
        <v>27</v>
      </c>
      <c r="E204" s="98" t="s">
        <v>152</v>
      </c>
      <c r="G204" s="99">
        <v>2755672.66</v>
      </c>
      <c r="H204" s="99">
        <v>0</v>
      </c>
      <c r="I204" s="99">
        <v>-43515900.42</v>
      </c>
    </row>
    <row r="205" spans="2:9" ht="38.25">
      <c r="B205" s="97">
        <v>45370</v>
      </c>
      <c r="C205" s="98">
        <v>83560</v>
      </c>
      <c r="D205" s="98" t="s">
        <v>27</v>
      </c>
      <c r="E205" s="98" t="s">
        <v>153</v>
      </c>
      <c r="G205" s="99">
        <v>40351.5</v>
      </c>
      <c r="H205" s="99">
        <v>0</v>
      </c>
      <c r="I205" s="99">
        <v>-42507084.61</v>
      </c>
    </row>
    <row r="206" spans="2:9" ht="38.25">
      <c r="B206" s="97">
        <v>45370</v>
      </c>
      <c r="C206" s="98">
        <v>83560</v>
      </c>
      <c r="D206" s="98" t="s">
        <v>27</v>
      </c>
      <c r="E206" s="98" t="s">
        <v>153</v>
      </c>
      <c r="G206" s="99">
        <v>968464.31</v>
      </c>
      <c r="H206" s="99">
        <v>0</v>
      </c>
      <c r="I206" s="99">
        <v>-42507084.61</v>
      </c>
    </row>
    <row r="207" spans="2:9" ht="15">
      <c r="B207" s="97">
        <v>45370</v>
      </c>
      <c r="C207" s="98">
        <v>83575</v>
      </c>
      <c r="D207" s="98" t="s">
        <v>11</v>
      </c>
      <c r="E207" s="98" t="s">
        <v>154</v>
      </c>
      <c r="G207" s="99">
        <v>0</v>
      </c>
      <c r="H207" s="99">
        <v>8041.5</v>
      </c>
      <c r="I207" s="99">
        <v>-42696864.01</v>
      </c>
    </row>
    <row r="208" spans="2:9" ht="15">
      <c r="B208" s="97">
        <v>45370</v>
      </c>
      <c r="C208" s="98">
        <v>83575</v>
      </c>
      <c r="D208" s="98" t="s">
        <v>11</v>
      </c>
      <c r="E208" s="98" t="s">
        <v>154</v>
      </c>
      <c r="G208" s="99">
        <v>0</v>
      </c>
      <c r="H208" s="99">
        <v>181737.9</v>
      </c>
      <c r="I208" s="99">
        <v>-42696864.01</v>
      </c>
    </row>
    <row r="209" spans="2:9" ht="15">
      <c r="B209" s="97">
        <v>45370</v>
      </c>
      <c r="C209" s="98">
        <v>83576</v>
      </c>
      <c r="D209" s="98" t="s">
        <v>11</v>
      </c>
      <c r="E209" s="98" t="s">
        <v>155</v>
      </c>
      <c r="G209" s="99">
        <v>0</v>
      </c>
      <c r="H209" s="99">
        <v>5178.87</v>
      </c>
      <c r="I209" s="99">
        <v>-42755624.22</v>
      </c>
    </row>
    <row r="210" spans="2:9" ht="15">
      <c r="B210" s="97">
        <v>45370</v>
      </c>
      <c r="C210" s="98">
        <v>83576</v>
      </c>
      <c r="D210" s="98" t="s">
        <v>11</v>
      </c>
      <c r="E210" s="98" t="s">
        <v>155</v>
      </c>
      <c r="G210" s="99">
        <v>0</v>
      </c>
      <c r="H210" s="99">
        <v>53581.34</v>
      </c>
      <c r="I210" s="99">
        <v>-42755624.22</v>
      </c>
    </row>
    <row r="211" spans="2:9" ht="15">
      <c r="B211" s="97">
        <v>45371</v>
      </c>
      <c r="C211" s="98">
        <v>83591</v>
      </c>
      <c r="D211" s="98" t="s">
        <v>11</v>
      </c>
      <c r="E211" s="98" t="s">
        <v>156</v>
      </c>
      <c r="G211" s="99">
        <v>0</v>
      </c>
      <c r="H211" s="99">
        <v>1449000</v>
      </c>
      <c r="I211" s="99">
        <v>-44204624.22</v>
      </c>
    </row>
    <row r="212" spans="2:9" ht="38.25">
      <c r="B212" s="97">
        <v>45371</v>
      </c>
      <c r="C212" s="98">
        <v>83644</v>
      </c>
      <c r="D212" s="98" t="s">
        <v>27</v>
      </c>
      <c r="E212" s="98" t="s">
        <v>157</v>
      </c>
      <c r="G212" s="99">
        <v>33467.13</v>
      </c>
      <c r="H212" s="99">
        <v>0</v>
      </c>
      <c r="I212" s="99">
        <v>-9648972.59</v>
      </c>
    </row>
    <row r="213" spans="2:9" ht="38.25">
      <c r="B213" s="97">
        <v>45371</v>
      </c>
      <c r="C213" s="98">
        <v>83644</v>
      </c>
      <c r="D213" s="98" t="s">
        <v>27</v>
      </c>
      <c r="E213" s="98" t="s">
        <v>157</v>
      </c>
      <c r="G213" s="99">
        <v>34522184.5</v>
      </c>
      <c r="H213" s="99">
        <v>0</v>
      </c>
      <c r="I213" s="99">
        <v>-9648972.59</v>
      </c>
    </row>
    <row r="214" spans="2:9" ht="15">
      <c r="B214" s="97">
        <v>45372</v>
      </c>
      <c r="C214" s="98">
        <v>83624</v>
      </c>
      <c r="D214" s="98" t="s">
        <v>11</v>
      </c>
      <c r="E214" s="98" t="s">
        <v>158</v>
      </c>
      <c r="G214" s="99">
        <v>0</v>
      </c>
      <c r="H214" s="99">
        <v>56500</v>
      </c>
      <c r="I214" s="99">
        <v>-9707972.59</v>
      </c>
    </row>
    <row r="215" spans="2:9" ht="15">
      <c r="B215" s="97">
        <v>45372</v>
      </c>
      <c r="C215" s="98">
        <v>83624</v>
      </c>
      <c r="D215" s="98" t="s">
        <v>11</v>
      </c>
      <c r="E215" s="98" t="s">
        <v>158</v>
      </c>
      <c r="G215" s="99">
        <v>0</v>
      </c>
      <c r="H215" s="99">
        <v>2500</v>
      </c>
      <c r="I215" s="99">
        <v>-9707972.59</v>
      </c>
    </row>
    <row r="216" spans="2:9" ht="15">
      <c r="B216" s="97">
        <v>45372</v>
      </c>
      <c r="C216" s="98">
        <v>83626</v>
      </c>
      <c r="D216" s="98" t="s">
        <v>11</v>
      </c>
      <c r="E216" s="98" t="s">
        <v>159</v>
      </c>
      <c r="G216" s="99">
        <v>0</v>
      </c>
      <c r="H216" s="99">
        <v>2338.35</v>
      </c>
      <c r="I216" s="99">
        <v>-9725266.09</v>
      </c>
    </row>
    <row r="217" spans="2:9" ht="15">
      <c r="B217" s="97">
        <v>45372</v>
      </c>
      <c r="C217" s="98">
        <v>83626</v>
      </c>
      <c r="D217" s="98" t="s">
        <v>11</v>
      </c>
      <c r="E217" s="98" t="s">
        <v>159</v>
      </c>
      <c r="G217" s="99">
        <v>0</v>
      </c>
      <c r="H217" s="99">
        <v>14955.15</v>
      </c>
      <c r="I217" s="99">
        <v>-9725266.09</v>
      </c>
    </row>
    <row r="218" spans="2:9" ht="15">
      <c r="B218" s="97">
        <v>45372</v>
      </c>
      <c r="C218" s="98">
        <v>83627</v>
      </c>
      <c r="D218" s="98" t="s">
        <v>11</v>
      </c>
      <c r="E218" s="98" t="s">
        <v>160</v>
      </c>
      <c r="G218" s="99">
        <v>0</v>
      </c>
      <c r="H218" s="99">
        <v>200000</v>
      </c>
      <c r="I218" s="99">
        <v>-9925266.09</v>
      </c>
    </row>
    <row r="219" spans="2:9" ht="15">
      <c r="B219" s="97">
        <v>45372</v>
      </c>
      <c r="C219" s="98">
        <v>83628</v>
      </c>
      <c r="D219" s="98" t="s">
        <v>11</v>
      </c>
      <c r="E219" s="98" t="s">
        <v>161</v>
      </c>
      <c r="G219" s="99">
        <v>0</v>
      </c>
      <c r="H219" s="99">
        <v>280000</v>
      </c>
      <c r="I219" s="99">
        <v>-10205266.09</v>
      </c>
    </row>
    <row r="220" spans="2:9" ht="15">
      <c r="B220" s="97">
        <v>45372</v>
      </c>
      <c r="C220" s="98">
        <v>83629</v>
      </c>
      <c r="D220" s="98" t="s">
        <v>11</v>
      </c>
      <c r="E220" s="98" t="s">
        <v>162</v>
      </c>
      <c r="G220" s="99">
        <v>0</v>
      </c>
      <c r="H220" s="99">
        <v>80000</v>
      </c>
      <c r="I220" s="99">
        <v>-10285266.09</v>
      </c>
    </row>
    <row r="221" spans="2:9" ht="15">
      <c r="B221" s="97">
        <v>45372</v>
      </c>
      <c r="C221" s="98">
        <v>83630</v>
      </c>
      <c r="D221" s="98" t="s">
        <v>11</v>
      </c>
      <c r="E221" s="98" t="s">
        <v>163</v>
      </c>
      <c r="G221" s="99">
        <v>0</v>
      </c>
      <c r="H221" s="99">
        <v>360000</v>
      </c>
      <c r="I221" s="99">
        <v>-10645266.09</v>
      </c>
    </row>
    <row r="222" spans="2:9" ht="15">
      <c r="B222" s="97">
        <v>45372</v>
      </c>
      <c r="C222" s="98">
        <v>83631</v>
      </c>
      <c r="D222" s="98" t="s">
        <v>11</v>
      </c>
      <c r="E222" s="98" t="s">
        <v>164</v>
      </c>
      <c r="G222" s="99">
        <v>0</v>
      </c>
      <c r="H222" s="99">
        <v>84230.91</v>
      </c>
      <c r="I222" s="99">
        <v>-11411204.62</v>
      </c>
    </row>
    <row r="223" spans="2:9" ht="15">
      <c r="B223" s="97">
        <v>45372</v>
      </c>
      <c r="C223" s="98">
        <v>83631</v>
      </c>
      <c r="D223" s="98" t="s">
        <v>11</v>
      </c>
      <c r="E223" s="98" t="s">
        <v>164</v>
      </c>
      <c r="G223" s="99">
        <v>0</v>
      </c>
      <c r="H223" s="99">
        <v>681707.62</v>
      </c>
      <c r="I223" s="99">
        <v>-11411204.62</v>
      </c>
    </row>
    <row r="224" spans="2:9" ht="15">
      <c r="B224" s="97">
        <v>45372</v>
      </c>
      <c r="C224" s="98">
        <v>83632</v>
      </c>
      <c r="D224" s="98" t="s">
        <v>11</v>
      </c>
      <c r="E224" s="98" t="s">
        <v>165</v>
      </c>
      <c r="G224" s="99">
        <v>0</v>
      </c>
      <c r="H224" s="99">
        <v>65678.74</v>
      </c>
      <c r="I224" s="99">
        <v>-11480340.13</v>
      </c>
    </row>
    <row r="225" spans="2:9" ht="15">
      <c r="B225" s="97">
        <v>45372</v>
      </c>
      <c r="C225" s="98">
        <v>83632</v>
      </c>
      <c r="D225" s="98" t="s">
        <v>11</v>
      </c>
      <c r="E225" s="98" t="s">
        <v>165</v>
      </c>
      <c r="G225" s="99">
        <v>0</v>
      </c>
      <c r="H225" s="99">
        <v>3456.77</v>
      </c>
      <c r="I225" s="99">
        <v>-11480340.13</v>
      </c>
    </row>
    <row r="226" spans="2:9" ht="38.25">
      <c r="B226" s="97">
        <v>45372</v>
      </c>
      <c r="C226" s="98">
        <v>83645</v>
      </c>
      <c r="D226" s="98" t="s">
        <v>27</v>
      </c>
      <c r="E226" s="98" t="s">
        <v>166</v>
      </c>
      <c r="G226" s="99">
        <v>1449000</v>
      </c>
      <c r="H226" s="99">
        <v>0</v>
      </c>
      <c r="I226" s="99">
        <v>-9155924.33</v>
      </c>
    </row>
    <row r="227" spans="2:9" ht="38.25">
      <c r="B227" s="97">
        <v>45372</v>
      </c>
      <c r="C227" s="98">
        <v>83645</v>
      </c>
      <c r="D227" s="98" t="s">
        <v>27</v>
      </c>
      <c r="E227" s="98" t="s">
        <v>166</v>
      </c>
      <c r="G227" s="99">
        <v>875415.8</v>
      </c>
      <c r="H227" s="99">
        <v>0</v>
      </c>
      <c r="I227" s="99">
        <v>-9155924.33</v>
      </c>
    </row>
    <row r="228" spans="2:9" ht="15">
      <c r="B228" s="97">
        <v>45373</v>
      </c>
      <c r="C228" s="98">
        <v>83643</v>
      </c>
      <c r="D228" s="98" t="s">
        <v>11</v>
      </c>
      <c r="E228" s="98" t="s">
        <v>167</v>
      </c>
      <c r="G228" s="99">
        <v>0</v>
      </c>
      <c r="H228" s="99">
        <v>1003050.85</v>
      </c>
      <c r="I228" s="99">
        <v>-10255924.33</v>
      </c>
    </row>
    <row r="229" spans="2:9" ht="15">
      <c r="B229" s="97">
        <v>45373</v>
      </c>
      <c r="C229" s="98">
        <v>83643</v>
      </c>
      <c r="D229" s="98" t="s">
        <v>11</v>
      </c>
      <c r="E229" s="98" t="s">
        <v>167</v>
      </c>
      <c r="G229" s="99">
        <v>0</v>
      </c>
      <c r="H229" s="99">
        <v>96949.15</v>
      </c>
      <c r="I229" s="99">
        <v>-10255924.33</v>
      </c>
    </row>
    <row r="230" spans="2:9" ht="38.25">
      <c r="B230" s="97">
        <v>45373</v>
      </c>
      <c r="C230" s="98">
        <v>83647</v>
      </c>
      <c r="D230" s="98" t="s">
        <v>27</v>
      </c>
      <c r="E230" s="98" t="s">
        <v>168</v>
      </c>
      <c r="G230" s="99">
        <v>783232.03</v>
      </c>
      <c r="H230" s="99">
        <v>0</v>
      </c>
      <c r="I230" s="99">
        <v>-8160414.8</v>
      </c>
    </row>
    <row r="231" spans="2:9" ht="38.25">
      <c r="B231" s="97">
        <v>45373</v>
      </c>
      <c r="C231" s="98">
        <v>83647</v>
      </c>
      <c r="D231" s="98" t="s">
        <v>27</v>
      </c>
      <c r="E231" s="98" t="s">
        <v>168</v>
      </c>
      <c r="G231" s="99">
        <v>1312277.5</v>
      </c>
      <c r="H231" s="99">
        <v>0</v>
      </c>
      <c r="I231" s="99">
        <v>-8160414.8</v>
      </c>
    </row>
    <row r="232" spans="2:9" ht="15">
      <c r="B232" s="97">
        <v>45373</v>
      </c>
      <c r="C232" s="98">
        <v>84042</v>
      </c>
      <c r="D232" s="98" t="s">
        <v>11</v>
      </c>
      <c r="E232" s="98" t="s">
        <v>169</v>
      </c>
      <c r="G232" s="99">
        <v>0</v>
      </c>
      <c r="H232" s="99">
        <v>9000</v>
      </c>
      <c r="I232" s="99">
        <v>-8172214.8</v>
      </c>
    </row>
    <row r="233" spans="2:9" ht="15">
      <c r="B233" s="97">
        <v>45373</v>
      </c>
      <c r="C233" s="98">
        <v>84042</v>
      </c>
      <c r="D233" s="98" t="s">
        <v>11</v>
      </c>
      <c r="E233" s="98" t="s">
        <v>169</v>
      </c>
      <c r="G233" s="99">
        <v>0</v>
      </c>
      <c r="H233" s="99">
        <v>2800</v>
      </c>
      <c r="I233" s="99">
        <v>-8172214.8</v>
      </c>
    </row>
    <row r="234" spans="2:9" ht="15">
      <c r="B234" s="97">
        <v>45373</v>
      </c>
      <c r="C234" s="98">
        <v>84048</v>
      </c>
      <c r="D234" s="98" t="s">
        <v>11</v>
      </c>
      <c r="E234" s="98" t="s">
        <v>170</v>
      </c>
      <c r="G234" s="99">
        <v>0</v>
      </c>
      <c r="H234" s="99">
        <v>5400</v>
      </c>
      <c r="I234" s="99">
        <v>-8179294.8</v>
      </c>
    </row>
    <row r="235" spans="2:9" ht="15">
      <c r="B235" s="97">
        <v>45373</v>
      </c>
      <c r="C235" s="98">
        <v>84048</v>
      </c>
      <c r="D235" s="98" t="s">
        <v>11</v>
      </c>
      <c r="E235" s="98" t="s">
        <v>170</v>
      </c>
      <c r="G235" s="99">
        <v>0</v>
      </c>
      <c r="H235" s="99">
        <v>1680</v>
      </c>
      <c r="I235" s="99">
        <v>-8179294.8</v>
      </c>
    </row>
    <row r="236" spans="2:9" ht="15">
      <c r="B236" s="97">
        <v>45376</v>
      </c>
      <c r="C236" s="98">
        <v>84019</v>
      </c>
      <c r="D236" s="98" t="s">
        <v>27</v>
      </c>
      <c r="E236" s="98" t="s">
        <v>171</v>
      </c>
      <c r="G236" s="99">
        <v>1611768.48</v>
      </c>
      <c r="H236" s="99">
        <v>0</v>
      </c>
      <c r="I236" s="99">
        <v>-6567526.32</v>
      </c>
    </row>
    <row r="237" spans="2:9" ht="15">
      <c r="B237" s="97">
        <v>45376</v>
      </c>
      <c r="C237" s="98">
        <v>84053</v>
      </c>
      <c r="D237" s="98" t="s">
        <v>11</v>
      </c>
      <c r="E237" s="98" t="s">
        <v>172</v>
      </c>
      <c r="G237" s="99">
        <v>0</v>
      </c>
      <c r="H237" s="99">
        <v>4546173.84</v>
      </c>
      <c r="I237" s="99">
        <v>-11113700.16</v>
      </c>
    </row>
    <row r="238" spans="2:9" ht="15">
      <c r="B238" s="97">
        <v>45376</v>
      </c>
      <c r="C238" s="98">
        <v>84057</v>
      </c>
      <c r="D238" s="98" t="s">
        <v>11</v>
      </c>
      <c r="E238" s="98" t="s">
        <v>173</v>
      </c>
      <c r="G238" s="99">
        <v>0</v>
      </c>
      <c r="H238" s="99">
        <v>118550</v>
      </c>
      <c r="I238" s="99">
        <v>-11232250.16</v>
      </c>
    </row>
    <row r="239" spans="2:9" ht="15">
      <c r="B239" s="97">
        <v>45376</v>
      </c>
      <c r="C239" s="98">
        <v>84059</v>
      </c>
      <c r="D239" s="98" t="s">
        <v>11</v>
      </c>
      <c r="E239" s="98" t="s">
        <v>174</v>
      </c>
      <c r="G239" s="99">
        <v>0</v>
      </c>
      <c r="H239" s="99">
        <v>56500</v>
      </c>
      <c r="I239" s="99">
        <v>-11291250.16</v>
      </c>
    </row>
    <row r="240" spans="2:9" ht="15">
      <c r="B240" s="97">
        <v>45376</v>
      </c>
      <c r="C240" s="98">
        <v>84059</v>
      </c>
      <c r="D240" s="98" t="s">
        <v>11</v>
      </c>
      <c r="E240" s="98" t="s">
        <v>174</v>
      </c>
      <c r="G240" s="99">
        <v>0</v>
      </c>
      <c r="H240" s="99">
        <v>2500</v>
      </c>
      <c r="I240" s="99">
        <v>-11291250.16</v>
      </c>
    </row>
    <row r="241" spans="2:9" ht="15">
      <c r="B241" s="97">
        <v>45376</v>
      </c>
      <c r="C241" s="98">
        <v>84070</v>
      </c>
      <c r="D241" s="98" t="s">
        <v>11</v>
      </c>
      <c r="E241" s="98" t="s">
        <v>175</v>
      </c>
      <c r="G241" s="99">
        <v>0</v>
      </c>
      <c r="H241" s="99">
        <v>113000</v>
      </c>
      <c r="I241" s="99">
        <v>-11409250.16</v>
      </c>
    </row>
    <row r="242" spans="2:9" ht="15">
      <c r="B242" s="97">
        <v>45376</v>
      </c>
      <c r="C242" s="98">
        <v>84070</v>
      </c>
      <c r="D242" s="98" t="s">
        <v>11</v>
      </c>
      <c r="E242" s="98" t="s">
        <v>175</v>
      </c>
      <c r="G242" s="99">
        <v>0</v>
      </c>
      <c r="H242" s="99">
        <v>5000</v>
      </c>
      <c r="I242" s="99">
        <v>-11409250.16</v>
      </c>
    </row>
    <row r="243" spans="2:9" ht="15">
      <c r="B243" s="97">
        <v>45376</v>
      </c>
      <c r="C243" s="98">
        <v>84076</v>
      </c>
      <c r="D243" s="98" t="s">
        <v>11</v>
      </c>
      <c r="E243" s="98" t="s">
        <v>176</v>
      </c>
      <c r="G243" s="99">
        <v>0</v>
      </c>
      <c r="H243" s="99">
        <v>226000</v>
      </c>
      <c r="I243" s="99">
        <v>-11645250.16</v>
      </c>
    </row>
    <row r="244" spans="2:9" ht="15">
      <c r="B244" s="97">
        <v>45376</v>
      </c>
      <c r="C244" s="98">
        <v>84076</v>
      </c>
      <c r="D244" s="98" t="s">
        <v>11</v>
      </c>
      <c r="E244" s="98" t="s">
        <v>176</v>
      </c>
      <c r="G244" s="99">
        <v>0</v>
      </c>
      <c r="H244" s="99">
        <v>10000</v>
      </c>
      <c r="I244" s="99">
        <v>-11645250.16</v>
      </c>
    </row>
    <row r="245" spans="2:9" ht="38.25">
      <c r="B245" s="97">
        <v>45377</v>
      </c>
      <c r="C245" s="98">
        <v>84022</v>
      </c>
      <c r="D245" s="98" t="s">
        <v>27</v>
      </c>
      <c r="E245" s="98" t="s">
        <v>177</v>
      </c>
      <c r="G245" s="99">
        <v>4664723.84</v>
      </c>
      <c r="H245" s="99">
        <v>0</v>
      </c>
      <c r="I245" s="99">
        <v>-6065653.98</v>
      </c>
    </row>
    <row r="246" spans="2:9" ht="38.25">
      <c r="B246" s="97">
        <v>45377</v>
      </c>
      <c r="C246" s="98">
        <v>84022</v>
      </c>
      <c r="D246" s="98" t="s">
        <v>27</v>
      </c>
      <c r="E246" s="98" t="s">
        <v>177</v>
      </c>
      <c r="G246" s="99">
        <v>914872.34</v>
      </c>
      <c r="H246" s="99">
        <v>0</v>
      </c>
      <c r="I246" s="99">
        <v>-6065653.98</v>
      </c>
    </row>
    <row r="247" spans="2:9" ht="15">
      <c r="B247" s="97">
        <v>45377</v>
      </c>
      <c r="C247" s="98">
        <v>84081</v>
      </c>
      <c r="D247" s="98" t="s">
        <v>11</v>
      </c>
      <c r="E247" s="98" t="s">
        <v>178</v>
      </c>
      <c r="G247" s="99">
        <v>0</v>
      </c>
      <c r="H247" s="99">
        <v>39550</v>
      </c>
      <c r="I247" s="99">
        <v>-6106953.98</v>
      </c>
    </row>
    <row r="248" spans="2:9" ht="15">
      <c r="B248" s="97">
        <v>45377</v>
      </c>
      <c r="C248" s="98">
        <v>84081</v>
      </c>
      <c r="D248" s="98" t="s">
        <v>11</v>
      </c>
      <c r="E248" s="98" t="s">
        <v>178</v>
      </c>
      <c r="G248" s="99">
        <v>0</v>
      </c>
      <c r="H248" s="99">
        <v>1750</v>
      </c>
      <c r="I248" s="99">
        <v>-6106953.98</v>
      </c>
    </row>
    <row r="249" spans="2:9" ht="15">
      <c r="B249" s="97">
        <v>45377</v>
      </c>
      <c r="C249" s="98">
        <v>84084</v>
      </c>
      <c r="D249" s="98" t="s">
        <v>11</v>
      </c>
      <c r="E249" s="98" t="s">
        <v>179</v>
      </c>
      <c r="G249" s="99">
        <v>0</v>
      </c>
      <c r="H249" s="99">
        <v>5044.76</v>
      </c>
      <c r="I249" s="99">
        <v>-6112264.25</v>
      </c>
    </row>
    <row r="250" spans="2:9" ht="15">
      <c r="B250" s="97">
        <v>45377</v>
      </c>
      <c r="C250" s="98">
        <v>84084</v>
      </c>
      <c r="D250" s="98" t="s">
        <v>11</v>
      </c>
      <c r="E250" s="98" t="s">
        <v>179</v>
      </c>
      <c r="G250" s="99">
        <v>0</v>
      </c>
      <c r="H250" s="99">
        <v>265.51</v>
      </c>
      <c r="I250" s="99">
        <v>-6112264.25</v>
      </c>
    </row>
    <row r="251" spans="2:9" ht="38.25">
      <c r="B251" s="97">
        <v>45378</v>
      </c>
      <c r="C251" s="98">
        <v>84123</v>
      </c>
      <c r="D251" s="98" t="s">
        <v>27</v>
      </c>
      <c r="E251" s="98" t="s">
        <v>180</v>
      </c>
      <c r="G251" s="99">
        <v>572950.48</v>
      </c>
      <c r="H251" s="99">
        <v>0</v>
      </c>
      <c r="I251" s="99">
        <v>-3962488.91</v>
      </c>
    </row>
    <row r="252" spans="2:9" ht="38.25">
      <c r="B252" s="97">
        <v>45378</v>
      </c>
      <c r="C252" s="98">
        <v>84123</v>
      </c>
      <c r="D252" s="98" t="s">
        <v>27</v>
      </c>
      <c r="E252" s="98" t="s">
        <v>180</v>
      </c>
      <c r="G252" s="99">
        <v>1576824.86</v>
      </c>
      <c r="H252" s="99">
        <v>0</v>
      </c>
      <c r="I252" s="99">
        <v>-3962488.91</v>
      </c>
    </row>
    <row r="253" spans="2:9" ht="15">
      <c r="B253" s="97">
        <v>45378</v>
      </c>
      <c r="C253" s="98">
        <v>84133</v>
      </c>
      <c r="D253" s="98" t="s">
        <v>11</v>
      </c>
      <c r="E253" s="98" t="s">
        <v>181</v>
      </c>
      <c r="G253" s="99">
        <v>0</v>
      </c>
      <c r="H253" s="99">
        <v>11436.93</v>
      </c>
      <c r="I253" s="99">
        <v>-3973925.84</v>
      </c>
    </row>
    <row r="254" spans="2:9" ht="15">
      <c r="B254" s="97">
        <v>45378</v>
      </c>
      <c r="C254" s="98">
        <v>84141</v>
      </c>
      <c r="D254" s="98" t="s">
        <v>11</v>
      </c>
      <c r="E254" s="98" t="s">
        <v>182</v>
      </c>
      <c r="G254" s="99">
        <v>0</v>
      </c>
      <c r="H254" s="99">
        <v>304000</v>
      </c>
      <c r="I254" s="99">
        <v>-4277925.84</v>
      </c>
    </row>
    <row r="255" spans="2:9" ht="15">
      <c r="B255" s="97">
        <v>45378</v>
      </c>
      <c r="C255" s="98">
        <v>84150</v>
      </c>
      <c r="D255" s="98" t="s">
        <v>11</v>
      </c>
      <c r="E255" s="98" t="s">
        <v>183</v>
      </c>
      <c r="G255" s="99">
        <v>0</v>
      </c>
      <c r="H255" s="99">
        <v>186238.12</v>
      </c>
      <c r="I255" s="99">
        <v>-4464163.96</v>
      </c>
    </row>
    <row r="256" spans="2:9" ht="15">
      <c r="B256" s="97">
        <v>45378</v>
      </c>
      <c r="C256" s="98">
        <v>84153</v>
      </c>
      <c r="D256" s="98" t="s">
        <v>11</v>
      </c>
      <c r="E256" s="98" t="s">
        <v>184</v>
      </c>
      <c r="G256" s="99">
        <v>0</v>
      </c>
      <c r="H256" s="99">
        <v>71275.43</v>
      </c>
      <c r="I256" s="99">
        <v>-4535439.39</v>
      </c>
    </row>
    <row r="257" spans="2:9" ht="15">
      <c r="B257" s="97">
        <v>45378</v>
      </c>
      <c r="C257" s="98">
        <v>84156</v>
      </c>
      <c r="D257" s="98" t="s">
        <v>11</v>
      </c>
      <c r="E257" s="98" t="s">
        <v>185</v>
      </c>
      <c r="G257" s="99">
        <v>0</v>
      </c>
      <c r="H257" s="99">
        <v>5623219.25</v>
      </c>
      <c r="I257" s="99">
        <v>-10158658.64</v>
      </c>
    </row>
    <row r="258" spans="2:9" ht="15">
      <c r="B258" s="97">
        <v>45378</v>
      </c>
      <c r="C258" s="98">
        <v>84158</v>
      </c>
      <c r="D258" s="98" t="s">
        <v>11</v>
      </c>
      <c r="E258" s="98" t="s">
        <v>186</v>
      </c>
      <c r="G258" s="99">
        <v>0</v>
      </c>
      <c r="H258" s="99">
        <v>173236</v>
      </c>
      <c r="I258" s="99">
        <v>-10348638.64</v>
      </c>
    </row>
    <row r="259" spans="2:9" ht="15">
      <c r="B259" s="97">
        <v>45378</v>
      </c>
      <c r="C259" s="98">
        <v>84158</v>
      </c>
      <c r="D259" s="98" t="s">
        <v>11</v>
      </c>
      <c r="E259" s="98" t="s">
        <v>186</v>
      </c>
      <c r="G259" s="99">
        <v>0</v>
      </c>
      <c r="H259" s="99">
        <v>16744</v>
      </c>
      <c r="I259" s="99">
        <v>-10348638.64</v>
      </c>
    </row>
    <row r="260" spans="2:9" ht="15">
      <c r="B260" s="97">
        <v>45378</v>
      </c>
      <c r="C260" s="98">
        <v>84163</v>
      </c>
      <c r="D260" s="98" t="s">
        <v>11</v>
      </c>
      <c r="E260" s="98" t="s">
        <v>187</v>
      </c>
      <c r="G260" s="99">
        <v>0</v>
      </c>
      <c r="H260" s="99">
        <v>416666.67</v>
      </c>
      <c r="I260" s="99">
        <v>-10765305.31</v>
      </c>
    </row>
    <row r="261" spans="2:9" ht="15">
      <c r="B261" s="97">
        <v>45378</v>
      </c>
      <c r="C261" s="98">
        <v>84173</v>
      </c>
      <c r="D261" s="98" t="s">
        <v>11</v>
      </c>
      <c r="E261" s="98" t="s">
        <v>188</v>
      </c>
      <c r="G261" s="99">
        <v>0</v>
      </c>
      <c r="H261" s="99">
        <v>9178.6</v>
      </c>
      <c r="I261" s="99">
        <v>-10774483.91</v>
      </c>
    </row>
    <row r="262" spans="2:9" ht="15">
      <c r="B262" s="97">
        <v>45378</v>
      </c>
      <c r="C262" s="98">
        <v>84176</v>
      </c>
      <c r="D262" s="98" t="s">
        <v>11</v>
      </c>
      <c r="E262" s="98" t="s">
        <v>189</v>
      </c>
      <c r="G262" s="99">
        <v>0</v>
      </c>
      <c r="H262" s="99">
        <v>169615</v>
      </c>
      <c r="I262" s="99">
        <v>-10944098.91</v>
      </c>
    </row>
    <row r="263" spans="2:9" ht="15">
      <c r="B263" s="97">
        <v>45378</v>
      </c>
      <c r="C263" s="98">
        <v>84179</v>
      </c>
      <c r="D263" s="98" t="s">
        <v>11</v>
      </c>
      <c r="E263" s="98" t="s">
        <v>190</v>
      </c>
      <c r="G263" s="99">
        <v>0</v>
      </c>
      <c r="H263" s="99">
        <v>8218.23</v>
      </c>
      <c r="I263" s="99">
        <v>-10999802.28</v>
      </c>
    </row>
    <row r="264" spans="2:9" ht="15">
      <c r="B264" s="97">
        <v>45378</v>
      </c>
      <c r="C264" s="98">
        <v>84179</v>
      </c>
      <c r="D264" s="98" t="s">
        <v>11</v>
      </c>
      <c r="E264" s="98" t="s">
        <v>190</v>
      </c>
      <c r="G264" s="99">
        <v>0</v>
      </c>
      <c r="H264" s="99">
        <v>47485.14</v>
      </c>
      <c r="I264" s="99">
        <v>-10999802.28</v>
      </c>
    </row>
    <row r="265" spans="2:9" ht="15">
      <c r="B265" s="97">
        <v>45378</v>
      </c>
      <c r="C265" s="98">
        <v>84180</v>
      </c>
      <c r="D265" s="98" t="s">
        <v>11</v>
      </c>
      <c r="E265" s="98" t="s">
        <v>191</v>
      </c>
      <c r="G265" s="99">
        <v>0</v>
      </c>
      <c r="H265" s="99">
        <v>22596</v>
      </c>
      <c r="I265" s="99">
        <v>-11024582.28</v>
      </c>
    </row>
    <row r="266" spans="2:9" ht="15">
      <c r="B266" s="97">
        <v>45378</v>
      </c>
      <c r="C266" s="98">
        <v>84180</v>
      </c>
      <c r="D266" s="98" t="s">
        <v>11</v>
      </c>
      <c r="E266" s="98" t="s">
        <v>191</v>
      </c>
      <c r="G266" s="99">
        <v>0</v>
      </c>
      <c r="H266" s="99">
        <v>2184</v>
      </c>
      <c r="I266" s="99">
        <v>-11024582.28</v>
      </c>
    </row>
    <row r="267" spans="2:9" ht="25.5">
      <c r="B267" s="97">
        <v>45382</v>
      </c>
      <c r="C267" s="98">
        <v>84371</v>
      </c>
      <c r="D267" s="98" t="s">
        <v>19</v>
      </c>
      <c r="E267" s="98" t="s">
        <v>331</v>
      </c>
      <c r="G267" s="99">
        <v>64900</v>
      </c>
      <c r="H267" s="99">
        <v>0</v>
      </c>
      <c r="I267" s="99">
        <v>-10959682.28</v>
      </c>
    </row>
    <row r="268" ht="15" customHeight="1" hidden="1"/>
    <row r="269" spans="7:8" ht="32.25" customHeight="1">
      <c r="G269" s="100">
        <f>SUM(G10:G268)</f>
        <v>1937770606.1399999</v>
      </c>
      <c r="H269" s="100">
        <f>SUM(H10:H268)</f>
        <v>1859439172.7099996</v>
      </c>
    </row>
    <row r="270" spans="6:9" ht="18" customHeight="1">
      <c r="F270" s="255" t="s">
        <v>332</v>
      </c>
      <c r="G270" s="253"/>
      <c r="H270" s="253"/>
      <c r="I270" s="253"/>
    </row>
    <row r="271" ht="0.95" customHeight="1"/>
    <row r="272" spans="6:9" ht="18" customHeight="1">
      <c r="F272" s="255" t="s">
        <v>333</v>
      </c>
      <c r="G272" s="253"/>
      <c r="H272" s="253"/>
      <c r="I272" s="253"/>
    </row>
    <row r="273" spans="6:9" ht="18" customHeight="1">
      <c r="F273" s="255" t="s">
        <v>334</v>
      </c>
      <c r="G273" s="253"/>
      <c r="H273" s="253"/>
      <c r="I273" s="253"/>
    </row>
    <row r="274" ht="20.1" customHeight="1"/>
    <row r="275" ht="15.75" thickBot="1"/>
    <row r="276" spans="2:11" ht="15.75">
      <c r="B276" s="6"/>
      <c r="C276" s="7"/>
      <c r="D276" s="8"/>
      <c r="E276" s="8"/>
      <c r="F276" s="8"/>
      <c r="G276" s="8"/>
      <c r="H276" s="8"/>
      <c r="I276" s="8"/>
      <c r="J276" s="8"/>
      <c r="K276" s="9"/>
    </row>
    <row r="277" spans="2:11" ht="15.75">
      <c r="B277" s="10"/>
      <c r="C277" s="56"/>
      <c r="D277" s="56"/>
      <c r="E277" s="56"/>
      <c r="F277" s="56"/>
      <c r="G277" s="56"/>
      <c r="H277" s="56"/>
      <c r="I277" s="56"/>
      <c r="J277" s="56"/>
      <c r="K277" s="11"/>
    </row>
    <row r="278" spans="2:11" ht="15.75">
      <c r="B278" s="10"/>
      <c r="C278" s="56"/>
      <c r="D278" s="56"/>
      <c r="E278" s="56"/>
      <c r="F278" s="56"/>
      <c r="G278" s="56"/>
      <c r="H278" s="56"/>
      <c r="I278" s="56"/>
      <c r="J278" s="56"/>
      <c r="K278" s="11"/>
    </row>
    <row r="279" spans="2:11" ht="15.75">
      <c r="B279" s="10"/>
      <c r="C279" s="56"/>
      <c r="D279" s="56"/>
      <c r="E279" s="56"/>
      <c r="F279" s="56"/>
      <c r="G279" s="56"/>
      <c r="H279" s="56"/>
      <c r="I279" s="56"/>
      <c r="J279" s="56"/>
      <c r="K279" s="11"/>
    </row>
    <row r="280" spans="2:11" ht="15.75">
      <c r="B280" s="10"/>
      <c r="C280" s="56"/>
      <c r="D280" s="56"/>
      <c r="E280" s="56"/>
      <c r="F280" s="56"/>
      <c r="G280" s="56"/>
      <c r="H280" s="56"/>
      <c r="I280" s="56"/>
      <c r="J280" s="56"/>
      <c r="K280" s="11"/>
    </row>
    <row r="281" spans="2:11" ht="15.75">
      <c r="B281" s="10"/>
      <c r="C281" s="56"/>
      <c r="D281" s="56"/>
      <c r="E281" s="56"/>
      <c r="F281" s="56"/>
      <c r="G281" s="56"/>
      <c r="H281" s="56"/>
      <c r="I281" s="56"/>
      <c r="J281" s="56"/>
      <c r="K281" s="11"/>
    </row>
    <row r="282" spans="2:11" ht="15.75">
      <c r="B282" s="259" t="s">
        <v>192</v>
      </c>
      <c r="C282" s="250"/>
      <c r="D282" s="250"/>
      <c r="E282" s="250"/>
      <c r="F282" s="250"/>
      <c r="G282" s="250"/>
      <c r="H282" s="250"/>
      <c r="I282" s="250"/>
      <c r="J282" s="250"/>
      <c r="K282" s="260"/>
    </row>
    <row r="283" spans="2:11" ht="15">
      <c r="B283" s="261" t="s">
        <v>193</v>
      </c>
      <c r="C283" s="243"/>
      <c r="D283" s="243"/>
      <c r="E283" s="243"/>
      <c r="F283" s="243"/>
      <c r="G283" s="243"/>
      <c r="H283" s="243"/>
      <c r="I283" s="243"/>
      <c r="J283" s="243"/>
      <c r="K283" s="262"/>
    </row>
    <row r="284" spans="2:11" ht="15.75">
      <c r="B284" s="14"/>
      <c r="C284" s="58"/>
      <c r="D284" s="58"/>
      <c r="E284" s="243" t="s">
        <v>194</v>
      </c>
      <c r="F284" s="243"/>
      <c r="G284" s="243"/>
      <c r="H284" s="243"/>
      <c r="I284" s="58"/>
      <c r="J284" s="58"/>
      <c r="K284" s="15"/>
    </row>
    <row r="285" spans="2:11" ht="15.75">
      <c r="B285" s="14"/>
      <c r="C285" s="58"/>
      <c r="D285" s="58"/>
      <c r="E285" s="58"/>
      <c r="F285" s="58"/>
      <c r="G285" s="58"/>
      <c r="H285" s="58"/>
      <c r="I285" s="58"/>
      <c r="J285" s="58"/>
      <c r="K285" s="15"/>
    </row>
    <row r="286" spans="2:11" ht="15.75">
      <c r="B286" s="10"/>
      <c r="C286" s="59" t="s">
        <v>195</v>
      </c>
      <c r="D286" s="59"/>
      <c r="E286" s="59"/>
      <c r="F286" s="59"/>
      <c r="G286" s="59"/>
      <c r="H286" s="59"/>
      <c r="I286" s="59"/>
      <c r="J286" s="59"/>
      <c r="K286" s="16"/>
    </row>
    <row r="287" spans="2:11" ht="15.75">
      <c r="B287" s="10"/>
      <c r="C287" s="60" t="s">
        <v>196</v>
      </c>
      <c r="D287" s="60"/>
      <c r="E287" s="61"/>
      <c r="F287" s="61"/>
      <c r="G287" s="61"/>
      <c r="H287" s="61"/>
      <c r="I287" s="60" t="s">
        <v>197</v>
      </c>
      <c r="J287" s="60"/>
      <c r="K287" s="17" t="s">
        <v>198</v>
      </c>
    </row>
    <row r="288" spans="2:11" ht="15.75">
      <c r="B288" s="10"/>
      <c r="C288" s="62" t="s">
        <v>199</v>
      </c>
      <c r="D288" s="18" t="s">
        <v>200</v>
      </c>
      <c r="E288" s="19"/>
      <c r="F288" s="63"/>
      <c r="G288" s="20"/>
      <c r="H288" s="62"/>
      <c r="I288" s="62"/>
      <c r="J288" s="63"/>
      <c r="K288" s="21"/>
    </row>
    <row r="289" spans="2:11" ht="15.75">
      <c r="B289" s="10"/>
      <c r="C289" s="62" t="s">
        <v>201</v>
      </c>
      <c r="D289" s="64"/>
      <c r="E289" s="65"/>
      <c r="F289" s="63"/>
      <c r="G289" s="22"/>
      <c r="H289" s="62" t="s">
        <v>202</v>
      </c>
      <c r="I289" s="62"/>
      <c r="J289" s="63"/>
      <c r="K289" s="21"/>
    </row>
    <row r="290" spans="2:11" ht="16.5" thickBot="1">
      <c r="B290" s="23"/>
      <c r="C290" s="24"/>
      <c r="D290" s="25"/>
      <c r="E290" s="26"/>
      <c r="F290" s="27"/>
      <c r="G290" s="28"/>
      <c r="H290" s="24"/>
      <c r="I290" s="24"/>
      <c r="J290" s="27"/>
      <c r="K290" s="29"/>
    </row>
    <row r="291" spans="2:11" ht="16.5" thickTop="1">
      <c r="B291" s="30"/>
      <c r="C291" s="66"/>
      <c r="D291" s="66"/>
      <c r="E291" s="66"/>
      <c r="F291" s="66"/>
      <c r="G291" s="66"/>
      <c r="H291" s="66"/>
      <c r="I291" s="66"/>
      <c r="J291" s="66"/>
      <c r="K291" s="31"/>
    </row>
    <row r="292" spans="2:11" ht="15.75">
      <c r="B292" s="30"/>
      <c r="C292" s="66"/>
      <c r="D292" s="66"/>
      <c r="E292" s="66"/>
      <c r="F292" s="66"/>
      <c r="G292" s="66"/>
      <c r="H292" s="66"/>
      <c r="I292" s="66"/>
      <c r="J292" s="66"/>
      <c r="K292" s="32" t="s">
        <v>203</v>
      </c>
    </row>
    <row r="293" spans="2:11" ht="15.75">
      <c r="B293" s="30"/>
      <c r="C293" s="67" t="s">
        <v>204</v>
      </c>
      <c r="D293" s="67"/>
      <c r="E293" s="67"/>
      <c r="F293" s="67"/>
      <c r="G293" s="67"/>
      <c r="H293" s="234"/>
      <c r="I293" s="234"/>
      <c r="J293" s="234"/>
      <c r="K293" s="33">
        <v>-89291115.71</v>
      </c>
    </row>
    <row r="294" spans="2:11" ht="15.75">
      <c r="B294" s="30"/>
      <c r="C294" s="66"/>
      <c r="D294" s="66"/>
      <c r="E294" s="66"/>
      <c r="F294" s="66"/>
      <c r="G294" s="66"/>
      <c r="H294" s="66"/>
      <c r="I294" s="66"/>
      <c r="J294" s="66"/>
      <c r="K294" s="33"/>
    </row>
    <row r="295" spans="2:11" ht="15.75">
      <c r="B295" s="30"/>
      <c r="C295" s="69" t="s">
        <v>205</v>
      </c>
      <c r="D295" s="69"/>
      <c r="E295" s="69"/>
      <c r="F295" s="69"/>
      <c r="G295" s="69"/>
      <c r="H295" s="66"/>
      <c r="I295" s="66"/>
      <c r="J295" s="66"/>
      <c r="K295" s="33"/>
    </row>
    <row r="296" spans="2:11" ht="15.75">
      <c r="B296" s="30"/>
      <c r="C296" s="66" t="s">
        <v>206</v>
      </c>
      <c r="D296" s="66"/>
      <c r="E296" s="66"/>
      <c r="F296" s="66"/>
      <c r="G296" s="66"/>
      <c r="H296" s="248"/>
      <c r="I296" s="248"/>
      <c r="J296" s="248"/>
      <c r="K296" s="33">
        <v>1926729906.14</v>
      </c>
    </row>
    <row r="297" spans="2:11" ht="15.75">
      <c r="B297" s="30"/>
      <c r="C297" s="66" t="s">
        <v>207</v>
      </c>
      <c r="D297" s="66"/>
      <c r="E297" s="66"/>
      <c r="F297" s="66"/>
      <c r="G297" s="66"/>
      <c r="H297" s="70"/>
      <c r="I297" s="70"/>
      <c r="J297" s="70"/>
      <c r="K297" s="33">
        <v>10341500</v>
      </c>
    </row>
    <row r="298" spans="2:11" ht="15.75">
      <c r="B298" s="30"/>
      <c r="C298" s="66" t="s">
        <v>208</v>
      </c>
      <c r="D298" s="66"/>
      <c r="E298" s="66"/>
      <c r="F298" s="66"/>
      <c r="G298" s="66"/>
      <c r="H298" s="70"/>
      <c r="I298" s="70"/>
      <c r="J298" s="70"/>
      <c r="K298" s="33">
        <v>94400</v>
      </c>
    </row>
    <row r="299" spans="2:11" ht="15.75">
      <c r="B299" s="30"/>
      <c r="C299" s="66" t="s">
        <v>209</v>
      </c>
      <c r="D299" s="66"/>
      <c r="E299" s="66"/>
      <c r="F299" s="66"/>
      <c r="G299" s="66"/>
      <c r="H299" s="70"/>
      <c r="I299" s="70"/>
      <c r="J299" s="70"/>
      <c r="K299" s="33">
        <v>9000</v>
      </c>
    </row>
    <row r="300" spans="2:11" ht="15.75">
      <c r="B300" s="30"/>
      <c r="C300" s="66" t="s">
        <v>210</v>
      </c>
      <c r="D300" s="66"/>
      <c r="E300" s="66"/>
      <c r="F300" s="66"/>
      <c r="G300" s="66"/>
      <c r="H300" s="70"/>
      <c r="I300" s="70"/>
      <c r="J300" s="70"/>
      <c r="K300" s="33">
        <v>483700</v>
      </c>
    </row>
    <row r="301" spans="2:11" ht="15.75">
      <c r="B301" s="30"/>
      <c r="C301" s="66" t="s">
        <v>211</v>
      </c>
      <c r="D301" s="66"/>
      <c r="E301" s="66"/>
      <c r="F301" s="66"/>
      <c r="G301" s="66"/>
      <c r="H301" s="70"/>
      <c r="I301" s="70"/>
      <c r="J301" s="70"/>
      <c r="K301" s="33">
        <v>47200</v>
      </c>
    </row>
    <row r="302" spans="2:11" ht="15.75">
      <c r="B302" s="30"/>
      <c r="C302" s="66" t="s">
        <v>335</v>
      </c>
      <c r="D302" s="66"/>
      <c r="E302" s="66"/>
      <c r="F302" s="66"/>
      <c r="G302" s="66"/>
      <c r="H302" s="70"/>
      <c r="I302" s="70"/>
      <c r="J302" s="70"/>
      <c r="K302" s="33">
        <v>64900</v>
      </c>
    </row>
    <row r="303" spans="2:11" ht="15.75">
      <c r="B303" s="30"/>
      <c r="C303" s="268"/>
      <c r="D303" s="269"/>
      <c r="E303" s="269"/>
      <c r="F303" s="269"/>
      <c r="G303" s="71"/>
      <c r="H303" s="234"/>
      <c r="I303" s="234"/>
      <c r="J303" s="234"/>
      <c r="K303" s="34"/>
    </row>
    <row r="304" spans="2:11" ht="15.75">
      <c r="B304" s="30"/>
      <c r="C304" s="66"/>
      <c r="D304" s="66"/>
      <c r="E304" s="66"/>
      <c r="F304" s="66"/>
      <c r="G304" s="66"/>
      <c r="H304" s="68"/>
      <c r="I304" s="68"/>
      <c r="J304" s="68"/>
      <c r="K304" s="33"/>
    </row>
    <row r="305" spans="2:11" ht="15.75">
      <c r="B305" s="30"/>
      <c r="C305" s="67" t="s">
        <v>212</v>
      </c>
      <c r="D305" s="67"/>
      <c r="E305" s="67"/>
      <c r="F305" s="67"/>
      <c r="G305" s="67"/>
      <c r="H305" s="66"/>
      <c r="I305" s="66"/>
      <c r="J305" s="66"/>
      <c r="K305" s="35">
        <f>SUM(K296:K303)</f>
        <v>1937770606.14</v>
      </c>
    </row>
    <row r="306" spans="2:11" ht="15.75">
      <c r="B306" s="30"/>
      <c r="C306" s="66"/>
      <c r="D306" s="66"/>
      <c r="E306" s="66"/>
      <c r="F306" s="66"/>
      <c r="G306" s="66"/>
      <c r="H306" s="66"/>
      <c r="I306" s="66"/>
      <c r="J306" s="66"/>
      <c r="K306" s="33"/>
    </row>
    <row r="307" spans="2:11" ht="15.75">
      <c r="B307" s="30"/>
      <c r="C307" s="69" t="s">
        <v>213</v>
      </c>
      <c r="D307" s="69"/>
      <c r="E307" s="69"/>
      <c r="F307" s="69"/>
      <c r="G307" s="69"/>
      <c r="H307" s="66"/>
      <c r="I307" s="66"/>
      <c r="J307" s="66"/>
      <c r="K307" s="33"/>
    </row>
    <row r="308" spans="2:11" ht="15.75">
      <c r="B308" s="30"/>
      <c r="C308" s="66" t="s">
        <v>214</v>
      </c>
      <c r="D308" s="66"/>
      <c r="E308" s="66"/>
      <c r="F308" s="66"/>
      <c r="G308" s="66"/>
      <c r="H308" s="68"/>
      <c r="I308" s="68"/>
      <c r="J308" s="68"/>
      <c r="K308" s="33">
        <v>1859439172.7099996</v>
      </c>
    </row>
    <row r="309" spans="2:11" ht="15.75">
      <c r="B309" s="30"/>
      <c r="C309" s="66" t="s">
        <v>215</v>
      </c>
      <c r="D309" s="66"/>
      <c r="E309" s="66"/>
      <c r="F309" s="66"/>
      <c r="G309" s="66"/>
      <c r="H309" s="234"/>
      <c r="I309" s="234"/>
      <c r="J309" s="234"/>
      <c r="K309" s="33"/>
    </row>
    <row r="310" spans="2:11" ht="15.75">
      <c r="B310" s="30"/>
      <c r="C310" s="66"/>
      <c r="D310" s="66"/>
      <c r="E310" s="66"/>
      <c r="F310" s="66"/>
      <c r="G310" s="66"/>
      <c r="H310" s="68"/>
      <c r="I310" s="68"/>
      <c r="J310" s="68"/>
      <c r="K310" s="33"/>
    </row>
    <row r="311" spans="2:11" ht="15.75">
      <c r="B311" s="30"/>
      <c r="C311" s="66"/>
      <c r="D311" s="66"/>
      <c r="E311" s="66"/>
      <c r="F311" s="66"/>
      <c r="G311" s="66"/>
      <c r="H311" s="68"/>
      <c r="I311" s="68"/>
      <c r="J311" s="68"/>
      <c r="K311" s="34"/>
    </row>
    <row r="312" spans="2:11" ht="16.5" thickBot="1">
      <c r="B312" s="30"/>
      <c r="C312" s="67" t="s">
        <v>216</v>
      </c>
      <c r="D312" s="67"/>
      <c r="E312" s="67"/>
      <c r="F312" s="67"/>
      <c r="G312" s="67"/>
      <c r="H312" s="234"/>
      <c r="I312" s="234"/>
      <c r="J312" s="234"/>
      <c r="K312" s="36">
        <f>+K293+K305-K308-K309-K310</f>
        <v>-10959682.279999495</v>
      </c>
    </row>
    <row r="313" spans="2:11" ht="16.5" thickTop="1">
      <c r="B313" s="30"/>
      <c r="C313" s="68"/>
      <c r="D313" s="68"/>
      <c r="E313" s="68"/>
      <c r="F313" s="68"/>
      <c r="G313" s="68"/>
      <c r="H313" s="68"/>
      <c r="I313" s="68"/>
      <c r="J313" s="68"/>
      <c r="K313" s="37"/>
    </row>
    <row r="314" spans="2:11" ht="15.75">
      <c r="B314" s="30"/>
      <c r="C314" s="66"/>
      <c r="D314" s="66"/>
      <c r="E314" s="66"/>
      <c r="F314" s="66"/>
      <c r="G314" s="66"/>
      <c r="H314" s="66"/>
      <c r="I314" s="66"/>
      <c r="J314" s="66"/>
      <c r="K314" s="31"/>
    </row>
    <row r="315" spans="2:11" ht="15.75">
      <c r="B315" s="30"/>
      <c r="C315" s="66"/>
      <c r="D315" s="66"/>
      <c r="E315" s="66"/>
      <c r="F315" s="66"/>
      <c r="G315" s="66"/>
      <c r="H315" s="66"/>
      <c r="I315" s="66"/>
      <c r="J315" s="66"/>
      <c r="K315" s="32" t="s">
        <v>217</v>
      </c>
    </row>
    <row r="316" spans="2:11" ht="15.75">
      <c r="B316" s="30"/>
      <c r="C316" s="67" t="s">
        <v>218</v>
      </c>
      <c r="D316" s="67"/>
      <c r="E316" s="67"/>
      <c r="F316" s="67"/>
      <c r="G316" s="67"/>
      <c r="H316" s="234"/>
      <c r="I316" s="234"/>
      <c r="J316" s="234"/>
      <c r="K316" s="33">
        <v>11828743.01</v>
      </c>
    </row>
    <row r="317" spans="2:11" ht="15.75">
      <c r="B317" s="30"/>
      <c r="C317" s="67"/>
      <c r="D317" s="67"/>
      <c r="E317" s="67"/>
      <c r="F317" s="67"/>
      <c r="G317" s="67"/>
      <c r="H317" s="68"/>
      <c r="I317" s="68"/>
      <c r="J317" s="68"/>
      <c r="K317" s="33"/>
    </row>
    <row r="318" spans="2:11" ht="15.75">
      <c r="B318" s="30"/>
      <c r="C318" s="69" t="s">
        <v>205</v>
      </c>
      <c r="D318" s="69"/>
      <c r="E318" s="69"/>
      <c r="F318" s="69"/>
      <c r="G318" s="69"/>
      <c r="H318" s="66"/>
      <c r="I318" s="66"/>
      <c r="J318" s="66"/>
      <c r="K318" s="38"/>
    </row>
    <row r="319" spans="2:11" ht="15.75">
      <c r="B319" s="30"/>
      <c r="C319" s="66" t="s">
        <v>219</v>
      </c>
      <c r="D319" s="66"/>
      <c r="E319" s="66"/>
      <c r="F319" s="66"/>
      <c r="G319" s="66"/>
      <c r="H319" s="234"/>
      <c r="I319" s="234"/>
      <c r="J319" s="234"/>
      <c r="K319" s="33"/>
    </row>
    <row r="320" spans="2:11" ht="15.75">
      <c r="B320" s="30"/>
      <c r="C320" s="67" t="s">
        <v>212</v>
      </c>
      <c r="D320" s="67"/>
      <c r="E320" s="67"/>
      <c r="F320" s="67"/>
      <c r="G320" s="67"/>
      <c r="H320" s="72"/>
      <c r="I320" s="72"/>
      <c r="J320" s="72"/>
      <c r="K320" s="39"/>
    </row>
    <row r="321" spans="2:11" ht="15.75">
      <c r="B321" s="30"/>
      <c r="C321" s="66"/>
      <c r="D321" s="66"/>
      <c r="E321" s="66"/>
      <c r="F321" s="66"/>
      <c r="G321" s="66"/>
      <c r="H321" s="66"/>
      <c r="I321" s="66"/>
      <c r="J321" s="66"/>
      <c r="K321" s="38"/>
    </row>
    <row r="322" spans="2:11" ht="15.75">
      <c r="B322" s="30"/>
      <c r="C322" s="69" t="s">
        <v>213</v>
      </c>
      <c r="D322" s="69"/>
      <c r="E322" s="69"/>
      <c r="F322" s="69"/>
      <c r="G322" s="69"/>
      <c r="H322" s="66"/>
      <c r="I322" s="66"/>
      <c r="J322" s="66"/>
      <c r="K322" s="33"/>
    </row>
    <row r="323" spans="2:11" ht="15.75">
      <c r="B323" s="30"/>
      <c r="C323" s="66" t="s">
        <v>220</v>
      </c>
      <c r="D323" s="66"/>
      <c r="E323" s="66"/>
      <c r="F323" s="66"/>
      <c r="G323" s="66"/>
      <c r="H323" s="241"/>
      <c r="I323" s="241"/>
      <c r="J323" s="241"/>
      <c r="K323" s="40">
        <v>22788425.29</v>
      </c>
    </row>
    <row r="324" spans="2:11" ht="15.75">
      <c r="B324" s="30"/>
      <c r="C324" s="66"/>
      <c r="D324" s="66"/>
      <c r="E324" s="66"/>
      <c r="F324" s="66"/>
      <c r="G324" s="66"/>
      <c r="H324" s="73"/>
      <c r="I324" s="73"/>
      <c r="J324" s="73"/>
      <c r="K324" s="34"/>
    </row>
    <row r="325" spans="2:11" ht="16.5" thickBot="1">
      <c r="B325" s="30"/>
      <c r="C325" s="67" t="s">
        <v>216</v>
      </c>
      <c r="D325" s="67"/>
      <c r="E325" s="67"/>
      <c r="F325" s="67"/>
      <c r="G325" s="67"/>
      <c r="H325" s="66"/>
      <c r="I325" s="66"/>
      <c r="J325" s="66"/>
      <c r="K325" s="41">
        <f>SUM(K316-K323)</f>
        <v>-10959682.28</v>
      </c>
    </row>
    <row r="326" spans="2:11" ht="17.25" thickBot="1" thickTop="1">
      <c r="B326" s="42"/>
      <c r="C326" s="43"/>
      <c r="D326" s="43"/>
      <c r="E326" s="43"/>
      <c r="F326" s="43"/>
      <c r="G326" s="43"/>
      <c r="H326" s="44"/>
      <c r="I326" s="44"/>
      <c r="J326" s="44"/>
      <c r="K326" s="45"/>
    </row>
    <row r="327" spans="2:11" ht="16.5" thickTop="1">
      <c r="B327" s="30"/>
      <c r="C327" s="67"/>
      <c r="D327" s="67"/>
      <c r="E327" s="67"/>
      <c r="F327" s="67"/>
      <c r="G327" s="67"/>
      <c r="H327" s="66"/>
      <c r="I327" s="66"/>
      <c r="J327" s="66"/>
      <c r="K327" s="46"/>
    </row>
    <row r="328" spans="2:11" ht="15.75">
      <c r="B328" s="30"/>
      <c r="C328" s="67"/>
      <c r="D328" s="67"/>
      <c r="E328" s="67"/>
      <c r="F328" s="67"/>
      <c r="G328" s="67"/>
      <c r="H328" s="66"/>
      <c r="I328" s="66"/>
      <c r="J328" s="66"/>
      <c r="K328" s="46"/>
    </row>
    <row r="329" spans="2:11" ht="15.75">
      <c r="B329" s="30"/>
      <c r="C329" s="67"/>
      <c r="D329" s="67"/>
      <c r="E329" s="67"/>
      <c r="F329" s="67"/>
      <c r="G329" s="67"/>
      <c r="H329" s="66"/>
      <c r="I329" s="66"/>
      <c r="J329" s="66"/>
      <c r="K329" s="47"/>
    </row>
    <row r="330" spans="2:11" ht="15.75">
      <c r="B330" s="48"/>
      <c r="C330" s="233" t="s">
        <v>221</v>
      </c>
      <c r="D330" s="233"/>
      <c r="E330" s="74"/>
      <c r="F330" s="50" t="s">
        <v>222</v>
      </c>
      <c r="G330" s="50" t="s">
        <v>222</v>
      </c>
      <c r="H330" s="75"/>
      <c r="I330" s="76"/>
      <c r="J330" s="49" t="s">
        <v>223</v>
      </c>
      <c r="K330" s="51" t="s">
        <v>233</v>
      </c>
    </row>
    <row r="331" spans="2:11" ht="15.75">
      <c r="B331" s="30"/>
      <c r="C331" s="66" t="s">
        <v>224</v>
      </c>
      <c r="D331" s="66"/>
      <c r="E331" s="68"/>
      <c r="F331" s="248" t="s">
        <v>225</v>
      </c>
      <c r="G331" s="248"/>
      <c r="H331" s="248"/>
      <c r="I331" s="66"/>
      <c r="J331" s="234" t="s">
        <v>226</v>
      </c>
      <c r="K331" s="270"/>
    </row>
    <row r="332" spans="2:11" ht="15.75">
      <c r="B332" s="30"/>
      <c r="C332" s="66"/>
      <c r="D332" s="66"/>
      <c r="E332" s="68"/>
      <c r="F332" s="68"/>
      <c r="G332" s="68"/>
      <c r="H332" s="68"/>
      <c r="I332" s="66"/>
      <c r="J332" s="68"/>
      <c r="K332" s="52"/>
    </row>
    <row r="333" spans="2:11" ht="15.75">
      <c r="B333" s="48"/>
      <c r="C333" s="233" t="s">
        <v>227</v>
      </c>
      <c r="D333" s="233"/>
      <c r="E333" s="74"/>
      <c r="F333" s="50" t="s">
        <v>228</v>
      </c>
      <c r="G333" s="50" t="s">
        <v>228</v>
      </c>
      <c r="H333" s="75"/>
      <c r="I333" s="76"/>
      <c r="J333" s="49" t="s">
        <v>229</v>
      </c>
      <c r="K333" s="51" t="s">
        <v>234</v>
      </c>
    </row>
    <row r="334" spans="2:11" ht="16.5" thickBot="1">
      <c r="B334" s="53">
        <v>45383</v>
      </c>
      <c r="C334" s="54" t="s">
        <v>230</v>
      </c>
      <c r="D334" s="54"/>
      <c r="E334" s="55"/>
      <c r="F334" s="265" t="s">
        <v>231</v>
      </c>
      <c r="G334" s="265"/>
      <c r="H334" s="265"/>
      <c r="I334" s="54"/>
      <c r="J334" s="266" t="s">
        <v>232</v>
      </c>
      <c r="K334" s="267"/>
    </row>
  </sheetData>
  <protectedRanges>
    <protectedRange sqref="F330 C330 J330" name="Rango1_2_1_2_1"/>
    <protectedRange sqref="F333 C333 J333" name="Rango1_2_1_1_1_1"/>
    <protectedRange sqref="J288:J290" name="Rango1_1_1_1"/>
    <protectedRange sqref="G330" name="Rango1_2_1_2_1_1"/>
    <protectedRange sqref="G333" name="Rango1_2_1_1_1_1_2"/>
    <protectedRange sqref="K330" name="Rango1_2_1_2_2_1"/>
    <protectedRange sqref="K333" name="Rango1_2_1_1_1_2"/>
  </protectedRanges>
  <mergeCells count="23">
    <mergeCell ref="B282:K282"/>
    <mergeCell ref="B2:I2"/>
    <mergeCell ref="B4:I4"/>
    <mergeCell ref="F270:I270"/>
    <mergeCell ref="F272:I272"/>
    <mergeCell ref="F273:I273"/>
    <mergeCell ref="C330:D330"/>
    <mergeCell ref="B283:K283"/>
    <mergeCell ref="E284:H284"/>
    <mergeCell ref="H293:J293"/>
    <mergeCell ref="H296:J296"/>
    <mergeCell ref="C303:F303"/>
    <mergeCell ref="H303:J303"/>
    <mergeCell ref="H309:J309"/>
    <mergeCell ref="H312:J312"/>
    <mergeCell ref="H316:J316"/>
    <mergeCell ref="H319:J319"/>
    <mergeCell ref="H323:J323"/>
    <mergeCell ref="F331:H331"/>
    <mergeCell ref="J331:K331"/>
    <mergeCell ref="C333:D333"/>
    <mergeCell ref="F334:H334"/>
    <mergeCell ref="J334:K33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41DA4-6BD7-43BA-80C2-659A9FE579CB}">
  <dimension ref="B2:K70"/>
  <sheetViews>
    <sheetView workbookViewId="0" topLeftCell="A11">
      <selection activeCell="I19" sqref="I19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9.5742187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256" t="s">
        <v>0</v>
      </c>
      <c r="C2" s="253"/>
      <c r="D2" s="253"/>
      <c r="E2" s="253"/>
      <c r="F2" s="253"/>
      <c r="G2" s="253"/>
      <c r="H2" s="253"/>
      <c r="I2" s="253"/>
    </row>
    <row r="3" ht="15" hidden="1"/>
    <row r="4" spans="2:9" ht="15">
      <c r="B4" s="257" t="s">
        <v>867</v>
      </c>
      <c r="C4" s="253"/>
      <c r="D4" s="253"/>
      <c r="E4" s="253"/>
      <c r="F4" s="253"/>
      <c r="G4" s="253"/>
      <c r="H4" s="253"/>
      <c r="I4" s="253"/>
    </row>
    <row r="7" spans="2:9" ht="15">
      <c r="B7" s="1" t="s">
        <v>1</v>
      </c>
      <c r="C7" s="1" t="s">
        <v>2</v>
      </c>
      <c r="D7" s="1" t="s">
        <v>3</v>
      </c>
      <c r="E7" s="1" t="s">
        <v>4</v>
      </c>
      <c r="G7" s="1" t="s">
        <v>5</v>
      </c>
      <c r="H7" s="1" t="s">
        <v>6</v>
      </c>
      <c r="I7" s="1" t="s">
        <v>7</v>
      </c>
    </row>
    <row r="8" spans="2:9" ht="15">
      <c r="B8" s="2">
        <v>45351</v>
      </c>
      <c r="C8" s="3">
        <v>0</v>
      </c>
      <c r="D8" s="3" t="s">
        <v>8</v>
      </c>
      <c r="E8" s="3"/>
      <c r="G8" s="4">
        <v>425000</v>
      </c>
      <c r="H8" s="4">
        <v>0</v>
      </c>
      <c r="I8" s="4">
        <v>425000</v>
      </c>
    </row>
    <row r="9" spans="2:9" ht="15">
      <c r="B9" s="150"/>
      <c r="C9" s="77"/>
      <c r="D9" s="77"/>
      <c r="E9" s="77"/>
      <c r="G9" s="151"/>
      <c r="H9" s="151"/>
      <c r="I9" s="151"/>
    </row>
    <row r="10" spans="7:8" ht="15">
      <c r="G10" s="5">
        <f>SUM(G9:G9)</f>
        <v>0</v>
      </c>
      <c r="H10" s="5">
        <f>SUM(H9:H9)</f>
        <v>0</v>
      </c>
    </row>
    <row r="11" spans="6:9" ht="15">
      <c r="F11" s="258" t="s">
        <v>868</v>
      </c>
      <c r="G11" s="253"/>
      <c r="H11" s="253"/>
      <c r="I11" s="253"/>
    </row>
    <row r="13" spans="6:9" ht="15">
      <c r="F13" s="258" t="s">
        <v>324</v>
      </c>
      <c r="G13" s="253"/>
      <c r="H13" s="253"/>
      <c r="I13" s="253"/>
    </row>
    <row r="14" spans="6:9" ht="15">
      <c r="F14" s="258" t="s">
        <v>869</v>
      </c>
      <c r="G14" s="253"/>
      <c r="H14" s="253"/>
      <c r="I14" s="253"/>
    </row>
    <row r="15" ht="15.75" thickBot="1"/>
    <row r="16" spans="2:11" ht="15.75">
      <c r="B16" s="6"/>
      <c r="C16" s="8"/>
      <c r="D16" s="8"/>
      <c r="E16" s="8"/>
      <c r="F16" s="8"/>
      <c r="G16" s="8"/>
      <c r="H16" s="8"/>
      <c r="I16" s="8"/>
      <c r="J16" s="8"/>
      <c r="K16" s="9"/>
    </row>
    <row r="17" spans="2:11" ht="15.75">
      <c r="B17" s="78"/>
      <c r="C17" s="56"/>
      <c r="D17" s="56"/>
      <c r="E17" s="56"/>
      <c r="F17" s="56"/>
      <c r="G17" s="56"/>
      <c r="H17" s="56"/>
      <c r="I17" s="56"/>
      <c r="J17" s="56"/>
      <c r="K17" s="11"/>
    </row>
    <row r="18" spans="2:11" ht="15.75">
      <c r="B18" s="10"/>
      <c r="C18" s="56"/>
      <c r="D18" s="56"/>
      <c r="E18" s="56"/>
      <c r="F18" s="56"/>
      <c r="G18" s="56"/>
      <c r="H18" s="56"/>
      <c r="I18" s="56"/>
      <c r="J18" s="56"/>
      <c r="K18" s="11"/>
    </row>
    <row r="19" spans="2:11" ht="15.75">
      <c r="B19" s="10"/>
      <c r="C19" s="56"/>
      <c r="D19" s="56"/>
      <c r="E19" s="56"/>
      <c r="F19" s="56"/>
      <c r="G19" s="56"/>
      <c r="H19" s="56"/>
      <c r="I19" s="56"/>
      <c r="J19" s="56"/>
      <c r="K19" s="11"/>
    </row>
    <row r="20" spans="2:11" ht="15.75">
      <c r="B20" s="10"/>
      <c r="C20" s="56"/>
      <c r="D20" s="56"/>
      <c r="E20" s="56"/>
      <c r="F20" s="56"/>
      <c r="G20" s="56"/>
      <c r="H20" s="56"/>
      <c r="I20" s="56"/>
      <c r="J20" s="56"/>
      <c r="K20" s="11"/>
    </row>
    <row r="21" spans="2:11" ht="15.75">
      <c r="B21" s="10"/>
      <c r="C21" s="56"/>
      <c r="D21" s="56"/>
      <c r="E21" s="56"/>
      <c r="F21" s="56"/>
      <c r="G21" s="56"/>
      <c r="H21" s="56"/>
      <c r="I21" s="56"/>
      <c r="J21" s="56"/>
      <c r="K21" s="11"/>
    </row>
    <row r="22" spans="2:11" ht="15.75">
      <c r="B22" s="259" t="s">
        <v>192</v>
      </c>
      <c r="C22" s="250"/>
      <c r="D22" s="250"/>
      <c r="E22" s="250"/>
      <c r="F22" s="250"/>
      <c r="G22" s="250"/>
      <c r="H22" s="250"/>
      <c r="I22" s="250"/>
      <c r="J22" s="250"/>
      <c r="K22" s="260"/>
    </row>
    <row r="23" spans="2:11" ht="15">
      <c r="B23" s="261" t="s">
        <v>882</v>
      </c>
      <c r="C23" s="243"/>
      <c r="D23" s="243"/>
      <c r="E23" s="243"/>
      <c r="F23" s="243"/>
      <c r="G23" s="243"/>
      <c r="H23" s="243"/>
      <c r="I23" s="243"/>
      <c r="J23" s="243"/>
      <c r="K23" s="262"/>
    </row>
    <row r="24" spans="2:11" ht="15.75">
      <c r="B24" s="14"/>
      <c r="C24" s="58"/>
      <c r="D24" s="58"/>
      <c r="E24" s="58"/>
      <c r="F24" s="58"/>
      <c r="G24" s="209" t="s">
        <v>883</v>
      </c>
      <c r="H24" s="58"/>
      <c r="I24" s="58"/>
      <c r="J24" s="58"/>
      <c r="K24" s="15"/>
    </row>
    <row r="25" spans="2:11" ht="15.75">
      <c r="B25" s="14"/>
      <c r="C25" s="58"/>
      <c r="D25" s="58"/>
      <c r="E25" s="58"/>
      <c r="F25" s="58"/>
      <c r="G25" s="58"/>
      <c r="H25" s="58"/>
      <c r="I25" s="58"/>
      <c r="J25" s="58"/>
      <c r="K25" s="15"/>
    </row>
    <row r="26" spans="2:11" ht="15.75">
      <c r="B26" s="10"/>
      <c r="C26" s="59" t="s">
        <v>195</v>
      </c>
      <c r="D26" s="59"/>
      <c r="E26" s="210"/>
      <c r="F26" s="210"/>
      <c r="G26" s="210"/>
      <c r="H26" s="210"/>
      <c r="I26" s="59"/>
      <c r="J26" s="59"/>
      <c r="K26" s="16"/>
    </row>
    <row r="27" spans="2:11" ht="15.75">
      <c r="B27" s="10"/>
      <c r="C27" s="278" t="s">
        <v>884</v>
      </c>
      <c r="D27" s="278"/>
      <c r="E27" s="278"/>
      <c r="F27" s="278"/>
      <c r="G27" s="278"/>
      <c r="H27" s="278"/>
      <c r="I27" s="60" t="s">
        <v>197</v>
      </c>
      <c r="J27" s="60"/>
      <c r="K27" s="223">
        <v>226231010000279</v>
      </c>
    </row>
    <row r="28" spans="2:11" ht="15.75">
      <c r="B28" s="10"/>
      <c r="C28" s="62" t="s">
        <v>199</v>
      </c>
      <c r="D28" s="212" t="s">
        <v>885</v>
      </c>
      <c r="E28" s="19"/>
      <c r="F28" s="79"/>
      <c r="G28" s="22"/>
      <c r="H28" s="80"/>
      <c r="I28" s="213" t="s">
        <v>886</v>
      </c>
      <c r="J28" s="63"/>
      <c r="K28" s="232" t="s">
        <v>887</v>
      </c>
    </row>
    <row r="29" spans="2:11" ht="15.75">
      <c r="B29" s="10"/>
      <c r="C29" s="62" t="s">
        <v>201</v>
      </c>
      <c r="D29" s="64"/>
      <c r="E29" s="65"/>
      <c r="F29" s="63"/>
      <c r="G29" s="22"/>
      <c r="H29" s="214"/>
      <c r="I29" s="62"/>
      <c r="J29" s="63"/>
      <c r="K29" s="21" t="s">
        <v>888</v>
      </c>
    </row>
    <row r="30" spans="2:11" ht="16.5" thickBot="1">
      <c r="B30" s="10"/>
      <c r="C30" s="62"/>
      <c r="D30" s="64"/>
      <c r="E30" s="65"/>
      <c r="F30" s="63"/>
      <c r="G30" s="20"/>
      <c r="H30" s="62"/>
      <c r="I30" s="62"/>
      <c r="J30" s="63"/>
      <c r="K30" s="123"/>
    </row>
    <row r="31" spans="2:11" ht="16.5" thickTop="1">
      <c r="B31" s="82"/>
      <c r="C31" s="83"/>
      <c r="D31" s="83"/>
      <c r="E31" s="83"/>
      <c r="F31" s="83"/>
      <c r="G31" s="83"/>
      <c r="H31" s="83"/>
      <c r="I31" s="83"/>
      <c r="J31" s="83"/>
      <c r="K31" s="84"/>
    </row>
    <row r="32" spans="2:11" ht="15.75">
      <c r="B32" s="30"/>
      <c r="C32" s="66"/>
      <c r="D32" s="66"/>
      <c r="E32" s="66"/>
      <c r="F32" s="66"/>
      <c r="G32" s="66"/>
      <c r="H32" s="66"/>
      <c r="I32" s="66"/>
      <c r="J32" s="66"/>
      <c r="K32" s="32" t="s">
        <v>203</v>
      </c>
    </row>
    <row r="33" spans="2:11" ht="15.75">
      <c r="B33" s="30"/>
      <c r="C33" s="67" t="s">
        <v>204</v>
      </c>
      <c r="D33" s="67"/>
      <c r="E33" s="67"/>
      <c r="F33" s="67"/>
      <c r="G33" s="67"/>
      <c r="H33" s="234"/>
      <c r="I33" s="234"/>
      <c r="J33" s="234"/>
      <c r="K33" s="224">
        <v>425000</v>
      </c>
    </row>
    <row r="34" spans="2:11" ht="15.75">
      <c r="B34" s="30"/>
      <c r="C34" s="66"/>
      <c r="D34" s="66"/>
      <c r="E34" s="66"/>
      <c r="F34" s="66"/>
      <c r="G34" s="66"/>
      <c r="H34" s="66"/>
      <c r="I34" s="66"/>
      <c r="J34" s="66"/>
      <c r="K34" s="224"/>
    </row>
    <row r="35" spans="2:11" ht="15.75">
      <c r="B35" s="30"/>
      <c r="C35" s="69" t="s">
        <v>205</v>
      </c>
      <c r="D35" s="69"/>
      <c r="E35" s="69"/>
      <c r="F35" s="69"/>
      <c r="G35" s="69"/>
      <c r="H35" s="66"/>
      <c r="I35" s="66"/>
      <c r="J35" s="66"/>
      <c r="K35" s="224"/>
    </row>
    <row r="36" spans="2:11" ht="15.75">
      <c r="B36" s="30"/>
      <c r="C36" s="66" t="s">
        <v>889</v>
      </c>
      <c r="D36" s="66"/>
      <c r="E36" s="66"/>
      <c r="F36" s="66"/>
      <c r="G36" s="66"/>
      <c r="H36" s="248"/>
      <c r="I36" s="248"/>
      <c r="J36" s="248"/>
      <c r="K36" s="224"/>
    </row>
    <row r="37" spans="2:11" ht="15.75">
      <c r="B37" s="30"/>
      <c r="C37" s="66" t="s">
        <v>253</v>
      </c>
      <c r="D37" s="66"/>
      <c r="E37" s="66"/>
      <c r="F37" s="66"/>
      <c r="G37" s="66"/>
      <c r="H37" s="234"/>
      <c r="I37" s="234"/>
      <c r="J37" s="234"/>
      <c r="K37" s="224"/>
    </row>
    <row r="38" spans="2:11" ht="15.75">
      <c r="B38" s="30"/>
      <c r="C38" s="66"/>
      <c r="D38" s="66"/>
      <c r="E38" s="66"/>
      <c r="F38" s="66"/>
      <c r="G38" s="66"/>
      <c r="H38" s="68"/>
      <c r="I38" s="68"/>
      <c r="J38" s="68"/>
      <c r="K38" s="224"/>
    </row>
    <row r="39" spans="2:11" ht="15.75">
      <c r="B39" s="30"/>
      <c r="C39" s="67" t="s">
        <v>212</v>
      </c>
      <c r="D39" s="67"/>
      <c r="E39" s="67"/>
      <c r="F39" s="67"/>
      <c r="G39" s="67"/>
      <c r="H39" s="66"/>
      <c r="I39" s="66"/>
      <c r="J39" s="66"/>
      <c r="K39" s="225">
        <f>+K33+K36</f>
        <v>425000</v>
      </c>
    </row>
    <row r="40" spans="2:11" ht="15.75">
      <c r="B40" s="30"/>
      <c r="C40" s="66"/>
      <c r="D40" s="66"/>
      <c r="E40" s="66"/>
      <c r="F40" s="66"/>
      <c r="G40" s="66"/>
      <c r="H40" s="66"/>
      <c r="I40" s="66"/>
      <c r="J40" s="66"/>
      <c r="K40" s="224"/>
    </row>
    <row r="41" spans="2:11" ht="15.75">
      <c r="B41" s="30"/>
      <c r="C41" s="69" t="s">
        <v>213</v>
      </c>
      <c r="D41" s="69"/>
      <c r="E41" s="69"/>
      <c r="F41" s="69"/>
      <c r="G41" s="69"/>
      <c r="H41" s="66"/>
      <c r="I41" s="66"/>
      <c r="J41" s="66"/>
      <c r="K41" s="224"/>
    </row>
    <row r="42" spans="2:11" ht="15.75">
      <c r="B42" s="30"/>
      <c r="C42" s="66" t="s">
        <v>254</v>
      </c>
      <c r="D42" s="66"/>
      <c r="E42" s="66"/>
      <c r="F42" s="66"/>
      <c r="G42" s="66"/>
      <c r="H42" s="234"/>
      <c r="I42" s="234"/>
      <c r="J42" s="234"/>
      <c r="K42" s="224"/>
    </row>
    <row r="43" spans="2:11" ht="15.75">
      <c r="B43" s="30"/>
      <c r="C43" s="66" t="s">
        <v>275</v>
      </c>
      <c r="D43" s="66"/>
      <c r="E43" s="66"/>
      <c r="F43" s="66"/>
      <c r="G43" s="66"/>
      <c r="H43" s="68"/>
      <c r="I43" s="68"/>
      <c r="J43" s="68"/>
      <c r="K43" s="224"/>
    </row>
    <row r="44" spans="2:11" ht="15.75">
      <c r="B44" s="30"/>
      <c r="C44" s="66" t="s">
        <v>215</v>
      </c>
      <c r="D44" s="66"/>
      <c r="E44" s="66"/>
      <c r="F44" s="66"/>
      <c r="G44" s="66"/>
      <c r="H44" s="234"/>
      <c r="I44" s="234"/>
      <c r="J44" s="234"/>
      <c r="K44" s="224"/>
    </row>
    <row r="45" spans="2:11" ht="15.75">
      <c r="B45" s="30"/>
      <c r="C45" s="66" t="s">
        <v>256</v>
      </c>
      <c r="D45" s="66"/>
      <c r="E45" s="66"/>
      <c r="F45" s="66"/>
      <c r="G45" s="66"/>
      <c r="H45" s="68"/>
      <c r="I45" s="68"/>
      <c r="J45" s="68"/>
      <c r="K45" s="224"/>
    </row>
    <row r="46" spans="2:11" ht="15.75">
      <c r="B46" s="30"/>
      <c r="C46" s="66"/>
      <c r="D46" s="66"/>
      <c r="E46" s="66"/>
      <c r="F46" s="66"/>
      <c r="G46" s="66"/>
      <c r="H46" s="68"/>
      <c r="I46" s="68"/>
      <c r="J46" s="68"/>
      <c r="K46" s="224"/>
    </row>
    <row r="47" spans="2:11" ht="16.5" thickBot="1">
      <c r="B47" s="30"/>
      <c r="C47" s="67" t="s">
        <v>216</v>
      </c>
      <c r="D47" s="67"/>
      <c r="E47" s="67"/>
      <c r="F47" s="67"/>
      <c r="G47" s="67"/>
      <c r="H47" s="234"/>
      <c r="I47" s="234"/>
      <c r="J47" s="234"/>
      <c r="K47" s="226">
        <f>+K39-K42-K43</f>
        <v>425000</v>
      </c>
    </row>
    <row r="48" spans="2:11" ht="16.5" thickTop="1">
      <c r="B48" s="30"/>
      <c r="C48" s="86"/>
      <c r="D48" s="86"/>
      <c r="E48" s="86"/>
      <c r="F48" s="86"/>
      <c r="G48" s="86"/>
      <c r="H48" s="86"/>
      <c r="I48" s="86"/>
      <c r="J48" s="86"/>
      <c r="K48" s="227"/>
    </row>
    <row r="49" spans="2:11" ht="15.75">
      <c r="B49" s="30"/>
      <c r="C49" s="66"/>
      <c r="D49" s="66"/>
      <c r="E49" s="66"/>
      <c r="F49" s="66"/>
      <c r="G49" s="66"/>
      <c r="H49" s="66"/>
      <c r="I49" s="66"/>
      <c r="J49" s="66"/>
      <c r="K49" s="228"/>
    </row>
    <row r="50" spans="2:11" ht="15.75">
      <c r="B50" s="30"/>
      <c r="C50" s="66"/>
      <c r="D50" s="66"/>
      <c r="E50" s="66"/>
      <c r="F50" s="66"/>
      <c r="G50" s="66"/>
      <c r="H50" s="66"/>
      <c r="I50" s="66"/>
      <c r="J50" s="66"/>
      <c r="K50" s="229" t="s">
        <v>217</v>
      </c>
    </row>
    <row r="51" spans="2:11" ht="15.75">
      <c r="B51" s="30"/>
      <c r="C51" s="67" t="s">
        <v>218</v>
      </c>
      <c r="D51" s="67"/>
      <c r="E51" s="67"/>
      <c r="F51" s="67"/>
      <c r="G51" s="67"/>
      <c r="H51" s="234"/>
      <c r="I51" s="234"/>
      <c r="J51" s="234"/>
      <c r="K51" s="224">
        <v>425000</v>
      </c>
    </row>
    <row r="52" spans="2:11" ht="15.75">
      <c r="B52" s="30"/>
      <c r="C52" s="67"/>
      <c r="D52" s="67"/>
      <c r="E52" s="67"/>
      <c r="F52" s="67"/>
      <c r="G52" s="67"/>
      <c r="H52" s="68"/>
      <c r="I52" s="68"/>
      <c r="J52" s="68"/>
      <c r="K52" s="224"/>
    </row>
    <row r="53" spans="2:11" ht="15.75">
      <c r="B53" s="30"/>
      <c r="C53" s="69" t="s">
        <v>205</v>
      </c>
      <c r="D53" s="69"/>
      <c r="E53" s="69"/>
      <c r="F53" s="69"/>
      <c r="G53" s="69"/>
      <c r="H53" s="66"/>
      <c r="I53" s="66"/>
      <c r="J53" s="66"/>
      <c r="K53" s="224"/>
    </row>
    <row r="54" spans="2:11" ht="15.75">
      <c r="B54" s="30"/>
      <c r="C54" s="66" t="s">
        <v>219</v>
      </c>
      <c r="D54" s="66"/>
      <c r="E54" s="66"/>
      <c r="F54" s="66"/>
      <c r="G54" s="66"/>
      <c r="H54" s="234"/>
      <c r="I54" s="234"/>
      <c r="J54" s="234"/>
      <c r="K54" s="224">
        <v>0</v>
      </c>
    </row>
    <row r="55" spans="2:11" ht="15.75">
      <c r="B55" s="30"/>
      <c r="C55" s="67" t="s">
        <v>212</v>
      </c>
      <c r="D55" s="67"/>
      <c r="E55" s="67"/>
      <c r="F55" s="67"/>
      <c r="G55" s="67"/>
      <c r="H55" s="241"/>
      <c r="I55" s="241"/>
      <c r="J55" s="241"/>
      <c r="K55" s="230">
        <f>SUM(K51:K54)</f>
        <v>425000</v>
      </c>
    </row>
    <row r="56" spans="2:11" ht="15.75">
      <c r="B56" s="30"/>
      <c r="C56" s="66"/>
      <c r="D56" s="66"/>
      <c r="E56" s="66"/>
      <c r="F56" s="66"/>
      <c r="G56" s="66"/>
      <c r="H56" s="66"/>
      <c r="I56" s="66"/>
      <c r="J56" s="66"/>
      <c r="K56" s="224"/>
    </row>
    <row r="57" spans="2:11" ht="15.75">
      <c r="B57" s="30"/>
      <c r="C57" s="69" t="s">
        <v>213</v>
      </c>
      <c r="D57" s="69"/>
      <c r="E57" s="69"/>
      <c r="F57" s="69"/>
      <c r="G57" s="69"/>
      <c r="H57" s="66"/>
      <c r="I57" s="66"/>
      <c r="J57" s="66"/>
      <c r="K57" s="224"/>
    </row>
    <row r="58" spans="2:11" ht="15.75">
      <c r="B58" s="30"/>
      <c r="C58" s="66" t="s">
        <v>276</v>
      </c>
      <c r="D58" s="66"/>
      <c r="E58" s="66"/>
      <c r="F58" s="66"/>
      <c r="G58" s="66"/>
      <c r="H58" s="241"/>
      <c r="I58" s="241"/>
      <c r="J58" s="241"/>
      <c r="K58" s="224">
        <v>0</v>
      </c>
    </row>
    <row r="59" spans="2:11" ht="15.75">
      <c r="B59" s="30"/>
      <c r="C59" s="66"/>
      <c r="D59" s="66"/>
      <c r="E59" s="66"/>
      <c r="F59" s="66"/>
      <c r="G59" s="66"/>
      <c r="H59" s="73"/>
      <c r="I59" s="73"/>
      <c r="J59" s="73"/>
      <c r="K59" s="224"/>
    </row>
    <row r="60" spans="2:11" ht="16.5" thickBot="1">
      <c r="B60" s="30"/>
      <c r="C60" s="67" t="s">
        <v>216</v>
      </c>
      <c r="D60" s="67"/>
      <c r="E60" s="67"/>
      <c r="F60" s="67"/>
      <c r="G60" s="67"/>
      <c r="H60" s="66"/>
      <c r="I60" s="66"/>
      <c r="J60" s="66"/>
      <c r="K60" s="226">
        <f>SUM(K55-K58)</f>
        <v>425000</v>
      </c>
    </row>
    <row r="61" spans="2:11" ht="17.25" thickBot="1" thickTop="1">
      <c r="B61" s="231" t="s">
        <v>890</v>
      </c>
      <c r="C61" s="43"/>
      <c r="D61" s="43"/>
      <c r="E61" s="43"/>
      <c r="F61" s="43"/>
      <c r="G61" s="43"/>
      <c r="H61" s="44"/>
      <c r="I61" s="44"/>
      <c r="J61" s="44"/>
      <c r="K61" s="45"/>
    </row>
    <row r="62" spans="2:11" ht="16.5" thickTop="1">
      <c r="B62" s="82"/>
      <c r="C62" s="89"/>
      <c r="D62" s="89"/>
      <c r="E62" s="89"/>
      <c r="F62" s="89"/>
      <c r="G62" s="89"/>
      <c r="H62" s="83"/>
      <c r="I62" s="83"/>
      <c r="J62" s="83"/>
      <c r="K62" s="46"/>
    </row>
    <row r="63" spans="2:11" ht="15.75">
      <c r="B63" s="30"/>
      <c r="C63" s="67"/>
      <c r="D63" s="67"/>
      <c r="E63" s="67"/>
      <c r="F63" s="67"/>
      <c r="G63" s="67"/>
      <c r="H63" s="66"/>
      <c r="I63" s="66"/>
      <c r="J63" s="66"/>
      <c r="K63" s="47"/>
    </row>
    <row r="64" spans="2:11" ht="15.75">
      <c r="B64" s="272" t="s">
        <v>880</v>
      </c>
      <c r="C64" s="233"/>
      <c r="D64" s="233"/>
      <c r="E64" s="74"/>
      <c r="F64" s="233" t="s">
        <v>222</v>
      </c>
      <c r="G64" s="233"/>
      <c r="H64" s="233"/>
      <c r="I64" s="76"/>
      <c r="J64" s="74"/>
      <c r="K64" s="51" t="s">
        <v>258</v>
      </c>
    </row>
    <row r="65" spans="2:11" ht="15.75">
      <c r="B65" s="271" t="s">
        <v>224</v>
      </c>
      <c r="C65" s="239"/>
      <c r="D65" s="239"/>
      <c r="E65" s="68"/>
      <c r="F65" s="239" t="s">
        <v>259</v>
      </c>
      <c r="G65" s="239"/>
      <c r="H65" s="239"/>
      <c r="I65" s="66"/>
      <c r="K65" s="52" t="s">
        <v>226</v>
      </c>
    </row>
    <row r="66" spans="2:11" ht="15.75">
      <c r="B66" s="30"/>
      <c r="C66" s="66"/>
      <c r="D66" s="66"/>
      <c r="E66" s="68"/>
      <c r="F66" s="68"/>
      <c r="G66" s="68"/>
      <c r="H66" s="68"/>
      <c r="I66" s="66"/>
      <c r="J66" s="68"/>
      <c r="K66" s="52"/>
    </row>
    <row r="67" spans="2:11" ht="15.75">
      <c r="B67" s="90"/>
      <c r="C67" s="49" t="s">
        <v>881</v>
      </c>
      <c r="D67" s="50"/>
      <c r="E67" s="74"/>
      <c r="F67" s="233" t="s">
        <v>228</v>
      </c>
      <c r="G67" s="233"/>
      <c r="H67" s="233"/>
      <c r="I67" s="76"/>
      <c r="J67" s="74"/>
      <c r="K67" s="51" t="s">
        <v>261</v>
      </c>
    </row>
    <row r="68" spans="2:11" ht="15.75">
      <c r="B68" s="271" t="s">
        <v>230</v>
      </c>
      <c r="C68" s="239"/>
      <c r="D68" s="239"/>
      <c r="E68" s="68"/>
      <c r="F68" s="239" t="s">
        <v>232</v>
      </c>
      <c r="G68" s="239"/>
      <c r="H68" s="239"/>
      <c r="I68" s="66"/>
      <c r="K68" s="52" t="s">
        <v>232</v>
      </c>
    </row>
    <row r="69" spans="2:11" ht="15.75">
      <c r="B69" s="30"/>
      <c r="C69" s="67"/>
      <c r="D69" s="67"/>
      <c r="E69" s="67"/>
      <c r="F69" s="67"/>
      <c r="G69" s="67"/>
      <c r="H69" s="66"/>
      <c r="I69" s="66"/>
      <c r="J69" s="66"/>
      <c r="K69" s="91"/>
    </row>
    <row r="70" spans="2:11" ht="16.5" thickBot="1">
      <c r="B70" s="92"/>
      <c r="C70" s="54"/>
      <c r="D70" s="54"/>
      <c r="E70" s="54"/>
      <c r="F70" s="54"/>
      <c r="G70" s="54"/>
      <c r="H70" s="93"/>
      <c r="I70" s="94"/>
      <c r="J70" s="93"/>
      <c r="K70" s="95"/>
    </row>
  </sheetData>
  <protectedRanges>
    <protectedRange sqref="F64 J64" name="Rango1_2_1_2_1"/>
    <protectedRange sqref="J67 C67" name="Rango1_2_1_1_1_1"/>
    <protectedRange sqref="J28:J30" name="Rango1_1_1_1"/>
    <protectedRange sqref="G64" name="Rango1_2_1_3_1_1"/>
    <protectedRange sqref="F67" name="Rango1_2_1_1_2_1_1"/>
    <protectedRange sqref="K64" name="Rango1_2_1_4_1_1"/>
    <protectedRange sqref="K67" name="Rango1_2_1_1_1_1_1_1_1"/>
    <protectedRange sqref="B64" name="Rango1_2_1_2_1_2_1_1"/>
  </protectedRanges>
  <mergeCells count="25">
    <mergeCell ref="H42:J42"/>
    <mergeCell ref="B2:I2"/>
    <mergeCell ref="B4:I4"/>
    <mergeCell ref="F11:I11"/>
    <mergeCell ref="F13:I13"/>
    <mergeCell ref="F14:I14"/>
    <mergeCell ref="B22:K22"/>
    <mergeCell ref="B23:K23"/>
    <mergeCell ref="C27:H27"/>
    <mergeCell ref="H33:J33"/>
    <mergeCell ref="H36:J36"/>
    <mergeCell ref="H37:J37"/>
    <mergeCell ref="B68:D68"/>
    <mergeCell ref="F68:H68"/>
    <mergeCell ref="H44:J44"/>
    <mergeCell ref="H47:J47"/>
    <mergeCell ref="H51:J51"/>
    <mergeCell ref="H54:J54"/>
    <mergeCell ref="H55:J55"/>
    <mergeCell ref="H58:J58"/>
    <mergeCell ref="B64:D64"/>
    <mergeCell ref="F64:H64"/>
    <mergeCell ref="B65:D65"/>
    <mergeCell ref="F65:H65"/>
    <mergeCell ref="F67:H67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25BD3-AC91-4004-99D6-FE26AF9A9F28}">
  <dimension ref="B2:K245"/>
  <sheetViews>
    <sheetView workbookViewId="0" topLeftCell="A180">
      <selection activeCell="G14" sqref="G14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2.281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1" ht="12.4" customHeight="1"/>
    <row r="2" spans="2:9" ht="20.85" customHeight="1">
      <c r="B2" s="252" t="s">
        <v>0</v>
      </c>
      <c r="C2" s="253"/>
      <c r="D2" s="253"/>
      <c r="E2" s="253"/>
      <c r="F2" s="253"/>
      <c r="G2" s="253"/>
      <c r="H2" s="253"/>
      <c r="I2" s="253"/>
    </row>
    <row r="3" ht="15" customHeight="1" hidden="1"/>
    <row r="4" spans="2:9" ht="16.5" customHeight="1">
      <c r="B4" s="254" t="s">
        <v>481</v>
      </c>
      <c r="C4" s="253"/>
      <c r="D4" s="253"/>
      <c r="E4" s="253"/>
      <c r="F4" s="253"/>
      <c r="G4" s="253"/>
      <c r="H4" s="253"/>
      <c r="I4" s="253"/>
    </row>
    <row r="5" ht="0.95" customHeight="1"/>
    <row r="6" ht="2.1" customHeight="1"/>
    <row r="7" spans="2:9" ht="15">
      <c r="B7" s="96" t="s">
        <v>1</v>
      </c>
      <c r="C7" s="96" t="s">
        <v>2</v>
      </c>
      <c r="D7" s="96" t="s">
        <v>3</v>
      </c>
      <c r="E7" s="96" t="s">
        <v>4</v>
      </c>
      <c r="G7" s="96" t="s">
        <v>5</v>
      </c>
      <c r="H7" s="96" t="s">
        <v>6</v>
      </c>
      <c r="I7" s="96" t="s">
        <v>7</v>
      </c>
    </row>
    <row r="8" spans="2:9" ht="15">
      <c r="B8" s="97">
        <v>45351</v>
      </c>
      <c r="C8" s="98">
        <v>0</v>
      </c>
      <c r="D8" s="98" t="s">
        <v>8</v>
      </c>
      <c r="E8" s="98"/>
      <c r="G8" s="99">
        <v>7668799409.1</v>
      </c>
      <c r="H8" s="99">
        <v>5635487604.39</v>
      </c>
      <c r="I8" s="99">
        <v>2033311804.71</v>
      </c>
    </row>
    <row r="9" spans="2:9" ht="25.5">
      <c r="B9" s="97">
        <v>45352</v>
      </c>
      <c r="C9" s="98">
        <v>82450</v>
      </c>
      <c r="D9" s="98" t="s">
        <v>317</v>
      </c>
      <c r="E9" s="98" t="s">
        <v>482</v>
      </c>
      <c r="G9" s="99">
        <v>5000</v>
      </c>
      <c r="H9" s="99">
        <v>0</v>
      </c>
      <c r="I9" s="99">
        <v>2033316804.71</v>
      </c>
    </row>
    <row r="10" spans="2:9" ht="25.5">
      <c r="B10" s="97">
        <v>45352</v>
      </c>
      <c r="C10" s="98">
        <v>82453</v>
      </c>
      <c r="D10" s="98" t="s">
        <v>317</v>
      </c>
      <c r="E10" s="98" t="s">
        <v>483</v>
      </c>
      <c r="G10" s="99">
        <v>10000</v>
      </c>
      <c r="H10" s="99">
        <v>0</v>
      </c>
      <c r="I10" s="99">
        <v>2033326804.71</v>
      </c>
    </row>
    <row r="11" spans="2:9" ht="15">
      <c r="B11" s="97">
        <v>45352</v>
      </c>
      <c r="C11" s="98">
        <v>82455</v>
      </c>
      <c r="D11" s="98" t="s">
        <v>317</v>
      </c>
      <c r="E11" s="98" t="s">
        <v>484</v>
      </c>
      <c r="G11" s="99">
        <v>10000</v>
      </c>
      <c r="H11" s="99">
        <v>0</v>
      </c>
      <c r="I11" s="99">
        <v>2033336804.71</v>
      </c>
    </row>
    <row r="12" spans="2:9" ht="51">
      <c r="B12" s="97">
        <v>45352</v>
      </c>
      <c r="C12" s="98">
        <v>82470</v>
      </c>
      <c r="D12" s="98" t="s">
        <v>317</v>
      </c>
      <c r="E12" s="98" t="s">
        <v>485</v>
      </c>
      <c r="G12" s="99">
        <v>2645317.6</v>
      </c>
      <c r="H12" s="99">
        <v>0</v>
      </c>
      <c r="I12" s="99">
        <v>2035982122.31</v>
      </c>
    </row>
    <row r="13" spans="2:9" ht="51">
      <c r="B13" s="97">
        <v>45352</v>
      </c>
      <c r="C13" s="98">
        <v>82471</v>
      </c>
      <c r="D13" s="98" t="s">
        <v>317</v>
      </c>
      <c r="E13" s="98" t="s">
        <v>486</v>
      </c>
      <c r="G13" s="99">
        <v>1191123.67</v>
      </c>
      <c r="H13" s="99">
        <v>0</v>
      </c>
      <c r="I13" s="99">
        <v>2037173245.98</v>
      </c>
    </row>
    <row r="14" spans="2:9" ht="38.25">
      <c r="B14" s="97">
        <v>45352</v>
      </c>
      <c r="C14" s="98">
        <v>82758</v>
      </c>
      <c r="D14" s="98" t="s">
        <v>263</v>
      </c>
      <c r="E14" s="98" t="s">
        <v>487</v>
      </c>
      <c r="G14" s="99">
        <v>0</v>
      </c>
      <c r="H14" s="99">
        <v>708000</v>
      </c>
      <c r="I14" s="99">
        <v>2036465245.98</v>
      </c>
    </row>
    <row r="15" spans="2:9" ht="15">
      <c r="B15" s="97">
        <v>45355</v>
      </c>
      <c r="C15" s="98">
        <v>82482</v>
      </c>
      <c r="D15" s="98" t="s">
        <v>317</v>
      </c>
      <c r="E15" s="98" t="s">
        <v>488</v>
      </c>
      <c r="G15" s="99">
        <v>25000</v>
      </c>
      <c r="H15" s="99">
        <v>0</v>
      </c>
      <c r="I15" s="99">
        <v>2036490245.98</v>
      </c>
    </row>
    <row r="16" spans="2:9" ht="15">
      <c r="B16" s="97">
        <v>45355</v>
      </c>
      <c r="C16" s="98">
        <v>82485</v>
      </c>
      <c r="D16" s="98" t="s">
        <v>317</v>
      </c>
      <c r="E16" s="98" t="s">
        <v>489</v>
      </c>
      <c r="G16" s="99">
        <v>5000</v>
      </c>
      <c r="H16" s="99">
        <v>0</v>
      </c>
      <c r="I16" s="99">
        <v>2036495245.98</v>
      </c>
    </row>
    <row r="17" spans="2:9" ht="25.5">
      <c r="B17" s="97">
        <v>45355</v>
      </c>
      <c r="C17" s="98">
        <v>82487</v>
      </c>
      <c r="D17" s="98" t="s">
        <v>317</v>
      </c>
      <c r="E17" s="98" t="s">
        <v>490</v>
      </c>
      <c r="G17" s="99">
        <v>190000</v>
      </c>
      <c r="H17" s="99">
        <v>0</v>
      </c>
      <c r="I17" s="99">
        <v>2036685245.98</v>
      </c>
    </row>
    <row r="18" spans="2:9" ht="15">
      <c r="B18" s="97">
        <v>45355</v>
      </c>
      <c r="C18" s="98">
        <v>82489</v>
      </c>
      <c r="D18" s="98" t="s">
        <v>317</v>
      </c>
      <c r="E18" s="98" t="s">
        <v>491</v>
      </c>
      <c r="G18" s="99">
        <v>5000</v>
      </c>
      <c r="H18" s="99">
        <v>0</v>
      </c>
      <c r="I18" s="99">
        <v>2036690245.98</v>
      </c>
    </row>
    <row r="19" spans="2:9" ht="15">
      <c r="B19" s="97">
        <v>45355</v>
      </c>
      <c r="C19" s="98">
        <v>82491</v>
      </c>
      <c r="D19" s="98" t="s">
        <v>317</v>
      </c>
      <c r="E19" s="98" t="s">
        <v>492</v>
      </c>
      <c r="G19" s="99">
        <v>5000</v>
      </c>
      <c r="H19" s="99">
        <v>0</v>
      </c>
      <c r="I19" s="99">
        <v>2036695245.98</v>
      </c>
    </row>
    <row r="20" spans="2:9" ht="25.5">
      <c r="B20" s="97">
        <v>45355</v>
      </c>
      <c r="C20" s="98">
        <v>82494</v>
      </c>
      <c r="D20" s="98" t="s">
        <v>317</v>
      </c>
      <c r="E20" s="98" t="s">
        <v>493</v>
      </c>
      <c r="G20" s="99">
        <v>5000</v>
      </c>
      <c r="H20" s="99">
        <v>0</v>
      </c>
      <c r="I20" s="99">
        <v>2036700245.98</v>
      </c>
    </row>
    <row r="21" spans="2:9" ht="25.5">
      <c r="B21" s="97">
        <v>45355</v>
      </c>
      <c r="C21" s="98">
        <v>82529</v>
      </c>
      <c r="D21" s="98" t="s">
        <v>317</v>
      </c>
      <c r="E21" s="98" t="s">
        <v>494</v>
      </c>
      <c r="G21" s="99">
        <v>50000</v>
      </c>
      <c r="H21" s="99">
        <v>0</v>
      </c>
      <c r="I21" s="99">
        <v>2036750245.98</v>
      </c>
    </row>
    <row r="22" spans="2:9" ht="38.25">
      <c r="B22" s="97">
        <v>45355</v>
      </c>
      <c r="C22" s="98">
        <v>82760</v>
      </c>
      <c r="D22" s="98" t="s">
        <v>263</v>
      </c>
      <c r="E22" s="98" t="s">
        <v>495</v>
      </c>
      <c r="G22" s="99">
        <v>0</v>
      </c>
      <c r="H22" s="99">
        <v>2323643.33</v>
      </c>
      <c r="I22" s="99">
        <v>2034426602.65</v>
      </c>
    </row>
    <row r="23" spans="2:9" ht="15">
      <c r="B23" s="97">
        <v>45356</v>
      </c>
      <c r="C23" s="98">
        <v>82540</v>
      </c>
      <c r="D23" s="98" t="s">
        <v>317</v>
      </c>
      <c r="E23" s="98" t="s">
        <v>496</v>
      </c>
      <c r="G23" s="99">
        <v>50000</v>
      </c>
      <c r="H23" s="99">
        <v>0</v>
      </c>
      <c r="I23" s="99">
        <v>2034476602.65</v>
      </c>
    </row>
    <row r="24" spans="2:9" ht="15">
      <c r="B24" s="97">
        <v>45356</v>
      </c>
      <c r="C24" s="98">
        <v>82542</v>
      </c>
      <c r="D24" s="98" t="s">
        <v>317</v>
      </c>
      <c r="E24" s="98" t="s">
        <v>497</v>
      </c>
      <c r="G24" s="99">
        <v>5000</v>
      </c>
      <c r="H24" s="99">
        <v>0</v>
      </c>
      <c r="I24" s="99">
        <v>2034481602.65</v>
      </c>
    </row>
    <row r="25" spans="2:9" ht="15">
      <c r="B25" s="97">
        <v>45356</v>
      </c>
      <c r="C25" s="98">
        <v>82544</v>
      </c>
      <c r="D25" s="98" t="s">
        <v>317</v>
      </c>
      <c r="E25" s="98" t="s">
        <v>498</v>
      </c>
      <c r="G25" s="99">
        <v>30000</v>
      </c>
      <c r="H25" s="99">
        <v>0</v>
      </c>
      <c r="I25" s="99">
        <v>2034511602.65</v>
      </c>
    </row>
    <row r="26" spans="2:9" ht="25.5">
      <c r="B26" s="97">
        <v>45356</v>
      </c>
      <c r="C26" s="98">
        <v>82547</v>
      </c>
      <c r="D26" s="98" t="s">
        <v>317</v>
      </c>
      <c r="E26" s="98" t="s">
        <v>499</v>
      </c>
      <c r="G26" s="99">
        <v>50000</v>
      </c>
      <c r="H26" s="99">
        <v>0</v>
      </c>
      <c r="I26" s="99">
        <v>2034561602.65</v>
      </c>
    </row>
    <row r="27" spans="2:9" ht="38.25">
      <c r="B27" s="97">
        <v>45356</v>
      </c>
      <c r="C27" s="98">
        <v>82761</v>
      </c>
      <c r="D27" s="98" t="s">
        <v>263</v>
      </c>
      <c r="E27" s="98" t="s">
        <v>500</v>
      </c>
      <c r="G27" s="99">
        <v>0</v>
      </c>
      <c r="H27" s="99">
        <v>3101751.89</v>
      </c>
      <c r="I27" s="99">
        <v>2031459850.76</v>
      </c>
    </row>
    <row r="28" spans="2:9" ht="15">
      <c r="B28" s="97">
        <v>45357</v>
      </c>
      <c r="C28" s="98">
        <v>82575</v>
      </c>
      <c r="D28" s="98" t="s">
        <v>317</v>
      </c>
      <c r="E28" s="98" t="s">
        <v>501</v>
      </c>
      <c r="G28" s="99">
        <v>30000</v>
      </c>
      <c r="H28" s="99">
        <v>0</v>
      </c>
      <c r="I28" s="99">
        <v>2031489850.76</v>
      </c>
    </row>
    <row r="29" spans="2:9" ht="25.5">
      <c r="B29" s="97">
        <v>45357</v>
      </c>
      <c r="C29" s="98">
        <v>82578</v>
      </c>
      <c r="D29" s="98" t="s">
        <v>317</v>
      </c>
      <c r="E29" s="98" t="s">
        <v>502</v>
      </c>
      <c r="G29" s="99">
        <v>400000</v>
      </c>
      <c r="H29" s="99">
        <v>0</v>
      </c>
      <c r="I29" s="99">
        <v>2031889850.76</v>
      </c>
    </row>
    <row r="30" spans="2:9" ht="15">
      <c r="B30" s="97">
        <v>45357</v>
      </c>
      <c r="C30" s="98">
        <v>82582</v>
      </c>
      <c r="D30" s="98" t="s">
        <v>317</v>
      </c>
      <c r="E30" s="98" t="s">
        <v>503</v>
      </c>
      <c r="G30" s="99">
        <v>5000</v>
      </c>
      <c r="H30" s="99">
        <v>0</v>
      </c>
      <c r="I30" s="99">
        <v>2031894850.76</v>
      </c>
    </row>
    <row r="31" spans="2:9" ht="15">
      <c r="B31" s="97">
        <v>45357</v>
      </c>
      <c r="C31" s="98">
        <v>82583</v>
      </c>
      <c r="D31" s="98" t="s">
        <v>317</v>
      </c>
      <c r="E31" s="98" t="s">
        <v>504</v>
      </c>
      <c r="G31" s="99">
        <v>5000</v>
      </c>
      <c r="H31" s="99">
        <v>0</v>
      </c>
      <c r="I31" s="99">
        <v>2031899850.76</v>
      </c>
    </row>
    <row r="32" spans="2:9" ht="15">
      <c r="B32" s="97">
        <v>45357</v>
      </c>
      <c r="C32" s="98">
        <v>82585</v>
      </c>
      <c r="D32" s="98" t="s">
        <v>317</v>
      </c>
      <c r="E32" s="98" t="s">
        <v>505</v>
      </c>
      <c r="G32" s="99">
        <v>5000</v>
      </c>
      <c r="H32" s="99">
        <v>0</v>
      </c>
      <c r="I32" s="99">
        <v>2031904850.76</v>
      </c>
    </row>
    <row r="33" spans="2:9" ht="15">
      <c r="B33" s="97">
        <v>45357</v>
      </c>
      <c r="C33" s="98">
        <v>82590</v>
      </c>
      <c r="D33" s="98" t="s">
        <v>317</v>
      </c>
      <c r="E33" s="98" t="s">
        <v>506</v>
      </c>
      <c r="G33" s="99">
        <v>55000</v>
      </c>
      <c r="H33" s="99">
        <v>0</v>
      </c>
      <c r="I33" s="99">
        <v>2031959850.76</v>
      </c>
    </row>
    <row r="34" spans="2:9" ht="15">
      <c r="B34" s="97">
        <v>45357</v>
      </c>
      <c r="C34" s="98">
        <v>82592</v>
      </c>
      <c r="D34" s="98" t="s">
        <v>317</v>
      </c>
      <c r="E34" s="98" t="s">
        <v>507</v>
      </c>
      <c r="G34" s="99">
        <v>5000</v>
      </c>
      <c r="H34" s="99">
        <v>0</v>
      </c>
      <c r="I34" s="99">
        <v>2031964850.76</v>
      </c>
    </row>
    <row r="35" spans="2:9" ht="15">
      <c r="B35" s="97">
        <v>45357</v>
      </c>
      <c r="C35" s="98">
        <v>82595</v>
      </c>
      <c r="D35" s="98" t="s">
        <v>317</v>
      </c>
      <c r="E35" s="98" t="s">
        <v>508</v>
      </c>
      <c r="G35" s="99">
        <v>5000</v>
      </c>
      <c r="H35" s="99">
        <v>0</v>
      </c>
      <c r="I35" s="99">
        <v>2031969850.76</v>
      </c>
    </row>
    <row r="36" spans="2:9" ht="15">
      <c r="B36" s="97">
        <v>45357</v>
      </c>
      <c r="C36" s="98">
        <v>82598</v>
      </c>
      <c r="D36" s="98" t="s">
        <v>317</v>
      </c>
      <c r="E36" s="98" t="s">
        <v>509</v>
      </c>
      <c r="G36" s="99">
        <v>50000</v>
      </c>
      <c r="H36" s="99">
        <v>0</v>
      </c>
      <c r="I36" s="99">
        <v>2032019850.76</v>
      </c>
    </row>
    <row r="37" spans="2:9" ht="15">
      <c r="B37" s="97">
        <v>45357</v>
      </c>
      <c r="C37" s="98">
        <v>82600</v>
      </c>
      <c r="D37" s="98" t="s">
        <v>317</v>
      </c>
      <c r="E37" s="98" t="s">
        <v>510</v>
      </c>
      <c r="G37" s="99">
        <v>5000</v>
      </c>
      <c r="H37" s="99">
        <v>0</v>
      </c>
      <c r="I37" s="99">
        <v>2032024850.76</v>
      </c>
    </row>
    <row r="38" spans="2:9" ht="15">
      <c r="B38" s="97">
        <v>45357</v>
      </c>
      <c r="C38" s="98">
        <v>82603</v>
      </c>
      <c r="D38" s="98" t="s">
        <v>317</v>
      </c>
      <c r="E38" s="98" t="s">
        <v>511</v>
      </c>
      <c r="G38" s="99">
        <v>5000</v>
      </c>
      <c r="H38" s="99">
        <v>0</v>
      </c>
      <c r="I38" s="99">
        <v>2032029850.76</v>
      </c>
    </row>
    <row r="39" spans="2:9" ht="25.5">
      <c r="B39" s="97">
        <v>45357</v>
      </c>
      <c r="C39" s="98">
        <v>82606</v>
      </c>
      <c r="D39" s="98" t="s">
        <v>317</v>
      </c>
      <c r="E39" s="98" t="s">
        <v>512</v>
      </c>
      <c r="G39" s="99">
        <v>75000</v>
      </c>
      <c r="H39" s="99">
        <v>0</v>
      </c>
      <c r="I39" s="99">
        <v>2032104850.76</v>
      </c>
    </row>
    <row r="40" spans="2:9" ht="51">
      <c r="B40" s="97">
        <v>45357</v>
      </c>
      <c r="C40" s="98">
        <v>82612</v>
      </c>
      <c r="D40" s="98" t="s">
        <v>317</v>
      </c>
      <c r="E40" s="98" t="s">
        <v>513</v>
      </c>
      <c r="G40" s="99">
        <v>5499728</v>
      </c>
      <c r="H40" s="99">
        <v>0</v>
      </c>
      <c r="I40" s="99">
        <v>2037604578.76</v>
      </c>
    </row>
    <row r="41" spans="2:9" ht="51">
      <c r="B41" s="97">
        <v>45357</v>
      </c>
      <c r="C41" s="98">
        <v>82614</v>
      </c>
      <c r="D41" s="98" t="s">
        <v>317</v>
      </c>
      <c r="E41" s="98" t="s">
        <v>514</v>
      </c>
      <c r="G41" s="99">
        <v>4652729.6</v>
      </c>
      <c r="H41" s="99">
        <v>0</v>
      </c>
      <c r="I41" s="99">
        <v>2042257308.36</v>
      </c>
    </row>
    <row r="42" spans="2:9" ht="15">
      <c r="B42" s="97">
        <v>45357</v>
      </c>
      <c r="C42" s="98">
        <v>82722</v>
      </c>
      <c r="D42" s="98" t="s">
        <v>27</v>
      </c>
      <c r="E42" s="98" t="s">
        <v>515</v>
      </c>
      <c r="G42" s="99">
        <v>5000</v>
      </c>
      <c r="H42" s="99">
        <v>0</v>
      </c>
      <c r="I42" s="99">
        <v>2042262308.36</v>
      </c>
    </row>
    <row r="43" spans="2:9" ht="15">
      <c r="B43" s="97">
        <v>45357</v>
      </c>
      <c r="C43" s="98">
        <v>82723</v>
      </c>
      <c r="D43" s="98" t="s">
        <v>27</v>
      </c>
      <c r="E43" s="98" t="s">
        <v>516</v>
      </c>
      <c r="G43" s="99">
        <v>5418005.06</v>
      </c>
      <c r="H43" s="99">
        <v>0</v>
      </c>
      <c r="I43" s="99">
        <v>2047680313.42</v>
      </c>
    </row>
    <row r="44" spans="2:9" ht="38.25">
      <c r="B44" s="97">
        <v>45357</v>
      </c>
      <c r="C44" s="98">
        <v>82762</v>
      </c>
      <c r="D44" s="98" t="s">
        <v>263</v>
      </c>
      <c r="E44" s="98" t="s">
        <v>517</v>
      </c>
      <c r="G44" s="99">
        <v>0</v>
      </c>
      <c r="H44" s="99">
        <v>10770835.87</v>
      </c>
      <c r="I44" s="99">
        <v>2036909477.55</v>
      </c>
    </row>
    <row r="45" spans="2:9" ht="15">
      <c r="B45" s="97">
        <v>45358</v>
      </c>
      <c r="C45" s="98">
        <v>82643</v>
      </c>
      <c r="D45" s="98" t="s">
        <v>317</v>
      </c>
      <c r="E45" s="98" t="s">
        <v>518</v>
      </c>
      <c r="G45" s="99">
        <v>90000</v>
      </c>
      <c r="H45" s="99">
        <v>0</v>
      </c>
      <c r="I45" s="99">
        <v>2036999477.55</v>
      </c>
    </row>
    <row r="46" spans="2:9" ht="15">
      <c r="B46" s="97">
        <v>45358</v>
      </c>
      <c r="C46" s="98">
        <v>82646</v>
      </c>
      <c r="D46" s="98" t="s">
        <v>317</v>
      </c>
      <c r="E46" s="98" t="s">
        <v>519</v>
      </c>
      <c r="G46" s="99">
        <v>5000</v>
      </c>
      <c r="H46" s="99">
        <v>0</v>
      </c>
      <c r="I46" s="99">
        <v>2037004477.55</v>
      </c>
    </row>
    <row r="47" spans="2:9" ht="25.5">
      <c r="B47" s="97">
        <v>45358</v>
      </c>
      <c r="C47" s="98">
        <v>82653</v>
      </c>
      <c r="D47" s="98" t="s">
        <v>317</v>
      </c>
      <c r="E47" s="98" t="s">
        <v>520</v>
      </c>
      <c r="G47" s="99">
        <v>35000</v>
      </c>
      <c r="H47" s="99">
        <v>0</v>
      </c>
      <c r="I47" s="99">
        <v>2037039477.55</v>
      </c>
    </row>
    <row r="48" spans="2:9" ht="25.5">
      <c r="B48" s="97">
        <v>45358</v>
      </c>
      <c r="C48" s="98">
        <v>82654</v>
      </c>
      <c r="D48" s="98" t="s">
        <v>317</v>
      </c>
      <c r="E48" s="98" t="s">
        <v>521</v>
      </c>
      <c r="G48" s="99">
        <v>50000</v>
      </c>
      <c r="H48" s="99">
        <v>0</v>
      </c>
      <c r="I48" s="99">
        <v>2037089477.55</v>
      </c>
    </row>
    <row r="49" spans="2:9" ht="25.5">
      <c r="B49" s="97">
        <v>45358</v>
      </c>
      <c r="C49" s="98">
        <v>82658</v>
      </c>
      <c r="D49" s="98" t="s">
        <v>317</v>
      </c>
      <c r="E49" s="98" t="s">
        <v>522</v>
      </c>
      <c r="G49" s="99">
        <v>10000</v>
      </c>
      <c r="H49" s="99">
        <v>0</v>
      </c>
      <c r="I49" s="99">
        <v>2037099477.55</v>
      </c>
    </row>
    <row r="50" spans="2:9" ht="25.5">
      <c r="B50" s="97">
        <v>45358</v>
      </c>
      <c r="C50" s="98">
        <v>82659</v>
      </c>
      <c r="D50" s="98" t="s">
        <v>317</v>
      </c>
      <c r="E50" s="98" t="s">
        <v>523</v>
      </c>
      <c r="G50" s="99">
        <v>10000</v>
      </c>
      <c r="H50" s="99">
        <v>0</v>
      </c>
      <c r="I50" s="99">
        <v>2037109477.55</v>
      </c>
    </row>
    <row r="51" spans="2:9" ht="25.5">
      <c r="B51" s="97">
        <v>45358</v>
      </c>
      <c r="C51" s="98">
        <v>82660</v>
      </c>
      <c r="D51" s="98" t="s">
        <v>317</v>
      </c>
      <c r="E51" s="98" t="s">
        <v>524</v>
      </c>
      <c r="G51" s="99">
        <v>10000</v>
      </c>
      <c r="H51" s="99">
        <v>0</v>
      </c>
      <c r="I51" s="99">
        <v>2037119477.55</v>
      </c>
    </row>
    <row r="52" spans="2:9" ht="51">
      <c r="B52" s="97">
        <v>45358</v>
      </c>
      <c r="C52" s="98">
        <v>82665</v>
      </c>
      <c r="D52" s="98" t="s">
        <v>317</v>
      </c>
      <c r="E52" s="98" t="s">
        <v>525</v>
      </c>
      <c r="G52" s="99">
        <v>2799684.01</v>
      </c>
      <c r="H52" s="99">
        <v>0</v>
      </c>
      <c r="I52" s="99">
        <v>2039919161.56</v>
      </c>
    </row>
    <row r="53" spans="2:9" ht="51">
      <c r="B53" s="97">
        <v>45358</v>
      </c>
      <c r="C53" s="98">
        <v>82666</v>
      </c>
      <c r="D53" s="98" t="s">
        <v>317</v>
      </c>
      <c r="E53" s="98" t="s">
        <v>526</v>
      </c>
      <c r="G53" s="99">
        <v>1260631.2</v>
      </c>
      <c r="H53" s="99">
        <v>0</v>
      </c>
      <c r="I53" s="99">
        <v>2041179792.76</v>
      </c>
    </row>
    <row r="54" spans="2:9" ht="51">
      <c r="B54" s="97">
        <v>45358</v>
      </c>
      <c r="C54" s="98">
        <v>82669</v>
      </c>
      <c r="D54" s="98" t="s">
        <v>317</v>
      </c>
      <c r="E54" s="98" t="s">
        <v>527</v>
      </c>
      <c r="G54" s="99">
        <v>22073278.92</v>
      </c>
      <c r="H54" s="99">
        <v>0</v>
      </c>
      <c r="I54" s="99">
        <v>2063253071.68</v>
      </c>
    </row>
    <row r="55" spans="2:9" ht="38.25">
      <c r="B55" s="97">
        <v>45358</v>
      </c>
      <c r="C55" s="98">
        <v>82764</v>
      </c>
      <c r="D55" s="98" t="s">
        <v>263</v>
      </c>
      <c r="E55" s="98" t="s">
        <v>528</v>
      </c>
      <c r="G55" s="99">
        <v>0</v>
      </c>
      <c r="H55" s="99">
        <v>98514.22</v>
      </c>
      <c r="I55" s="99">
        <v>2063154557.46</v>
      </c>
    </row>
    <row r="56" spans="2:9" ht="15">
      <c r="B56" s="97">
        <v>45358</v>
      </c>
      <c r="C56" s="98">
        <v>84382</v>
      </c>
      <c r="D56" s="98" t="s">
        <v>27</v>
      </c>
      <c r="E56" s="98" t="s">
        <v>529</v>
      </c>
      <c r="G56" s="99">
        <v>75000</v>
      </c>
      <c r="H56" s="99">
        <v>0</v>
      </c>
      <c r="I56" s="99">
        <v>2063229557.46</v>
      </c>
    </row>
    <row r="57" spans="2:9" ht="15">
      <c r="B57" s="97">
        <v>45359</v>
      </c>
      <c r="C57" s="98">
        <v>82675</v>
      </c>
      <c r="D57" s="98" t="s">
        <v>317</v>
      </c>
      <c r="E57" s="98" t="s">
        <v>530</v>
      </c>
      <c r="G57" s="99">
        <v>10000</v>
      </c>
      <c r="H57" s="99">
        <v>0</v>
      </c>
      <c r="I57" s="99">
        <v>2063239557.46</v>
      </c>
    </row>
    <row r="58" spans="2:9" ht="15">
      <c r="B58" s="97">
        <v>45359</v>
      </c>
      <c r="C58" s="98">
        <v>82677</v>
      </c>
      <c r="D58" s="98" t="s">
        <v>317</v>
      </c>
      <c r="E58" s="98" t="s">
        <v>531</v>
      </c>
      <c r="G58" s="99">
        <v>120000</v>
      </c>
      <c r="H58" s="99">
        <v>0</v>
      </c>
      <c r="I58" s="99">
        <v>2063359557.46</v>
      </c>
    </row>
    <row r="59" spans="2:9" ht="15">
      <c r="B59" s="97">
        <v>45359</v>
      </c>
      <c r="C59" s="98">
        <v>82681</v>
      </c>
      <c r="D59" s="98" t="s">
        <v>317</v>
      </c>
      <c r="E59" s="98" t="s">
        <v>532</v>
      </c>
      <c r="G59" s="99">
        <v>2500</v>
      </c>
      <c r="H59" s="99">
        <v>0</v>
      </c>
      <c r="I59" s="99">
        <v>2063362057.46</v>
      </c>
    </row>
    <row r="60" spans="2:9" ht="15">
      <c r="B60" s="97">
        <v>45359</v>
      </c>
      <c r="C60" s="98">
        <v>82684</v>
      </c>
      <c r="D60" s="98" t="s">
        <v>317</v>
      </c>
      <c r="E60" s="98" t="s">
        <v>533</v>
      </c>
      <c r="G60" s="99">
        <v>50000</v>
      </c>
      <c r="H60" s="99">
        <v>0</v>
      </c>
      <c r="I60" s="99">
        <v>2063412057.46</v>
      </c>
    </row>
    <row r="61" spans="2:9" ht="25.5">
      <c r="B61" s="97">
        <v>45359</v>
      </c>
      <c r="C61" s="98">
        <v>82688</v>
      </c>
      <c r="D61" s="98" t="s">
        <v>317</v>
      </c>
      <c r="E61" s="98" t="s">
        <v>534</v>
      </c>
      <c r="G61" s="99">
        <v>5000</v>
      </c>
      <c r="H61" s="99">
        <v>0</v>
      </c>
      <c r="I61" s="99">
        <v>2063417057.46</v>
      </c>
    </row>
    <row r="62" spans="2:9" ht="15">
      <c r="B62" s="97">
        <v>45359</v>
      </c>
      <c r="C62" s="98">
        <v>82691</v>
      </c>
      <c r="D62" s="98" t="s">
        <v>317</v>
      </c>
      <c r="E62" s="98" t="s">
        <v>535</v>
      </c>
      <c r="G62" s="99">
        <v>100000</v>
      </c>
      <c r="H62" s="99">
        <v>0</v>
      </c>
      <c r="I62" s="99">
        <v>2063517057.46</v>
      </c>
    </row>
    <row r="63" spans="2:9" ht="15">
      <c r="B63" s="97">
        <v>45359</v>
      </c>
      <c r="C63" s="98">
        <v>82697</v>
      </c>
      <c r="D63" s="98" t="s">
        <v>317</v>
      </c>
      <c r="E63" s="98" t="s">
        <v>536</v>
      </c>
      <c r="G63" s="99">
        <v>5000</v>
      </c>
      <c r="H63" s="99">
        <v>0</v>
      </c>
      <c r="I63" s="99">
        <v>2063522057.46</v>
      </c>
    </row>
    <row r="64" spans="2:9" ht="15">
      <c r="B64" s="97">
        <v>45359</v>
      </c>
      <c r="C64" s="98">
        <v>82702</v>
      </c>
      <c r="D64" s="98" t="s">
        <v>317</v>
      </c>
      <c r="E64" s="98" t="s">
        <v>537</v>
      </c>
      <c r="G64" s="99">
        <v>5000</v>
      </c>
      <c r="H64" s="99">
        <v>0</v>
      </c>
      <c r="I64" s="99">
        <v>2063527057.46</v>
      </c>
    </row>
    <row r="65" spans="2:9" ht="38.25">
      <c r="B65" s="97">
        <v>45359</v>
      </c>
      <c r="C65" s="98">
        <v>82766</v>
      </c>
      <c r="D65" s="98" t="s">
        <v>263</v>
      </c>
      <c r="E65" s="98" t="s">
        <v>538</v>
      </c>
      <c r="G65" s="99">
        <v>0</v>
      </c>
      <c r="H65" s="99">
        <v>11693024.01</v>
      </c>
      <c r="I65" s="99">
        <v>2051834033.45</v>
      </c>
    </row>
    <row r="66" spans="2:9" ht="15">
      <c r="B66" s="97">
        <v>45362</v>
      </c>
      <c r="C66" s="98">
        <v>82721</v>
      </c>
      <c r="D66" s="98" t="s">
        <v>27</v>
      </c>
      <c r="E66" s="98" t="s">
        <v>539</v>
      </c>
      <c r="G66" s="99">
        <v>25000</v>
      </c>
      <c r="H66" s="99">
        <v>0</v>
      </c>
      <c r="I66" s="99">
        <v>2051859033.45</v>
      </c>
    </row>
    <row r="67" spans="2:9" ht="15">
      <c r="B67" s="97">
        <v>45362</v>
      </c>
      <c r="C67" s="98">
        <v>82750</v>
      </c>
      <c r="D67" s="98" t="s">
        <v>317</v>
      </c>
      <c r="E67" s="98" t="s">
        <v>540</v>
      </c>
      <c r="G67" s="99">
        <v>140000</v>
      </c>
      <c r="H67" s="99">
        <v>0</v>
      </c>
      <c r="I67" s="99">
        <v>2051999033.45</v>
      </c>
    </row>
    <row r="68" spans="2:9" ht="15">
      <c r="B68" s="97">
        <v>45362</v>
      </c>
      <c r="C68" s="98">
        <v>82756</v>
      </c>
      <c r="D68" s="98" t="s">
        <v>317</v>
      </c>
      <c r="E68" s="98" t="s">
        <v>541</v>
      </c>
      <c r="G68" s="99">
        <v>55000</v>
      </c>
      <c r="H68" s="99">
        <v>0</v>
      </c>
      <c r="I68" s="99">
        <v>2052054033.45</v>
      </c>
    </row>
    <row r="69" spans="2:9" ht="15">
      <c r="B69" s="97">
        <v>45362</v>
      </c>
      <c r="C69" s="98">
        <v>82759</v>
      </c>
      <c r="D69" s="98" t="s">
        <v>317</v>
      </c>
      <c r="E69" s="98" t="s">
        <v>542</v>
      </c>
      <c r="G69" s="99">
        <v>55000</v>
      </c>
      <c r="H69" s="99">
        <v>0</v>
      </c>
      <c r="I69" s="99">
        <v>2052109033.45</v>
      </c>
    </row>
    <row r="70" spans="2:9" ht="38.25">
      <c r="B70" s="97">
        <v>45362</v>
      </c>
      <c r="C70" s="98">
        <v>82767</v>
      </c>
      <c r="D70" s="98" t="s">
        <v>263</v>
      </c>
      <c r="E70" s="98" t="s">
        <v>110</v>
      </c>
      <c r="G70" s="99">
        <v>0</v>
      </c>
      <c r="H70" s="99">
        <v>332823.65</v>
      </c>
      <c r="I70" s="99">
        <v>2051776209.8</v>
      </c>
    </row>
    <row r="71" spans="2:9" ht="15">
      <c r="B71" s="97">
        <v>45362</v>
      </c>
      <c r="C71" s="98">
        <v>82776</v>
      </c>
      <c r="D71" s="98" t="s">
        <v>317</v>
      </c>
      <c r="E71" s="98" t="s">
        <v>543</v>
      </c>
      <c r="G71" s="99">
        <v>55000</v>
      </c>
      <c r="H71" s="99">
        <v>0</v>
      </c>
      <c r="I71" s="99">
        <v>2051831209.8</v>
      </c>
    </row>
    <row r="72" spans="2:9" ht="25.5">
      <c r="B72" s="97">
        <v>45362</v>
      </c>
      <c r="C72" s="98">
        <v>82801</v>
      </c>
      <c r="D72" s="98" t="s">
        <v>317</v>
      </c>
      <c r="E72" s="98" t="s">
        <v>544</v>
      </c>
      <c r="G72" s="99">
        <v>50000</v>
      </c>
      <c r="H72" s="99">
        <v>0</v>
      </c>
      <c r="I72" s="99">
        <v>2051881209.8</v>
      </c>
    </row>
    <row r="73" spans="2:9" ht="15">
      <c r="B73" s="97">
        <v>45362</v>
      </c>
      <c r="C73" s="98">
        <v>82838</v>
      </c>
      <c r="D73" s="98" t="s">
        <v>27</v>
      </c>
      <c r="E73" s="98" t="s">
        <v>545</v>
      </c>
      <c r="G73" s="99">
        <v>5000</v>
      </c>
      <c r="H73" s="99">
        <v>0</v>
      </c>
      <c r="I73" s="99">
        <v>2051886209.8</v>
      </c>
    </row>
    <row r="74" spans="2:9" ht="38.25">
      <c r="B74" s="97">
        <v>45363</v>
      </c>
      <c r="C74" s="98">
        <v>82765</v>
      </c>
      <c r="D74" s="98" t="s">
        <v>263</v>
      </c>
      <c r="E74" s="98" t="s">
        <v>546</v>
      </c>
      <c r="G74" s="99">
        <v>0</v>
      </c>
      <c r="H74" s="99">
        <v>38643.43</v>
      </c>
      <c r="I74" s="99">
        <v>2051847566.37</v>
      </c>
    </row>
    <row r="75" spans="2:9" ht="38.25">
      <c r="B75" s="97">
        <v>45363</v>
      </c>
      <c r="C75" s="98">
        <v>82769</v>
      </c>
      <c r="D75" s="98" t="s">
        <v>263</v>
      </c>
      <c r="E75" s="98" t="s">
        <v>547</v>
      </c>
      <c r="G75" s="99">
        <v>0</v>
      </c>
      <c r="H75" s="99">
        <v>490021.87</v>
      </c>
      <c r="I75" s="99">
        <v>2051357544.5</v>
      </c>
    </row>
    <row r="76" spans="2:9" ht="15">
      <c r="B76" s="97">
        <v>45363</v>
      </c>
      <c r="C76" s="98">
        <v>83067</v>
      </c>
      <c r="D76" s="98" t="s">
        <v>27</v>
      </c>
      <c r="E76" s="98" t="s">
        <v>548</v>
      </c>
      <c r="G76" s="99">
        <v>5414918.06</v>
      </c>
      <c r="H76" s="99">
        <v>0</v>
      </c>
      <c r="I76" s="99">
        <v>2056772462.56</v>
      </c>
    </row>
    <row r="77" spans="2:9" ht="25.5">
      <c r="B77" s="97">
        <v>45363</v>
      </c>
      <c r="C77" s="98">
        <v>83112</v>
      </c>
      <c r="D77" s="98" t="s">
        <v>317</v>
      </c>
      <c r="E77" s="98" t="s">
        <v>549</v>
      </c>
      <c r="G77" s="99">
        <v>100000</v>
      </c>
      <c r="H77" s="99">
        <v>0</v>
      </c>
      <c r="I77" s="99">
        <v>2056872462.56</v>
      </c>
    </row>
    <row r="78" spans="2:9" ht="15">
      <c r="B78" s="97">
        <v>45363</v>
      </c>
      <c r="C78" s="98">
        <v>83147</v>
      </c>
      <c r="D78" s="98" t="s">
        <v>317</v>
      </c>
      <c r="E78" s="98" t="s">
        <v>550</v>
      </c>
      <c r="G78" s="99">
        <v>50000</v>
      </c>
      <c r="H78" s="99">
        <v>0</v>
      </c>
      <c r="I78" s="99">
        <v>2056922462.56</v>
      </c>
    </row>
    <row r="79" spans="2:9" ht="25.5">
      <c r="B79" s="97">
        <v>45363</v>
      </c>
      <c r="C79" s="98">
        <v>83165</v>
      </c>
      <c r="D79" s="98" t="s">
        <v>317</v>
      </c>
      <c r="E79" s="98" t="s">
        <v>551</v>
      </c>
      <c r="G79" s="99">
        <v>45000</v>
      </c>
      <c r="H79" s="99">
        <v>0</v>
      </c>
      <c r="I79" s="99">
        <v>2056967462.56</v>
      </c>
    </row>
    <row r="80" spans="2:9" ht="25.5">
      <c r="B80" s="97">
        <v>45363</v>
      </c>
      <c r="C80" s="98">
        <v>84381</v>
      </c>
      <c r="D80" s="98" t="s">
        <v>27</v>
      </c>
      <c r="E80" s="98" t="s">
        <v>552</v>
      </c>
      <c r="G80" s="99">
        <v>8400</v>
      </c>
      <c r="H80" s="99">
        <v>0</v>
      </c>
      <c r="I80" s="99">
        <v>2056975862.56</v>
      </c>
    </row>
    <row r="81" spans="2:9" ht="38.25">
      <c r="B81" s="97">
        <v>45364</v>
      </c>
      <c r="C81" s="98">
        <v>83271</v>
      </c>
      <c r="D81" s="98" t="s">
        <v>317</v>
      </c>
      <c r="E81" s="98" t="s">
        <v>553</v>
      </c>
      <c r="G81" s="99">
        <v>4805441.6</v>
      </c>
      <c r="H81" s="99">
        <v>0</v>
      </c>
      <c r="I81" s="99">
        <v>2061781304.16</v>
      </c>
    </row>
    <row r="82" spans="2:9" ht="15">
      <c r="B82" s="97">
        <v>45364</v>
      </c>
      <c r="C82" s="98">
        <v>83277</v>
      </c>
      <c r="D82" s="98" t="s">
        <v>317</v>
      </c>
      <c r="E82" s="98" t="s">
        <v>554</v>
      </c>
      <c r="G82" s="99">
        <v>50000</v>
      </c>
      <c r="H82" s="99">
        <v>0</v>
      </c>
      <c r="I82" s="99">
        <v>2061831304.16</v>
      </c>
    </row>
    <row r="83" spans="2:9" ht="15">
      <c r="B83" s="97">
        <v>45364</v>
      </c>
      <c r="C83" s="98">
        <v>83283</v>
      </c>
      <c r="D83" s="98" t="s">
        <v>317</v>
      </c>
      <c r="E83" s="98" t="s">
        <v>555</v>
      </c>
      <c r="G83" s="99">
        <v>5000</v>
      </c>
      <c r="H83" s="99">
        <v>0</v>
      </c>
      <c r="I83" s="99">
        <v>2061836304.16</v>
      </c>
    </row>
    <row r="84" spans="2:9" ht="15">
      <c r="B84" s="97">
        <v>45364</v>
      </c>
      <c r="C84" s="98">
        <v>83285</v>
      </c>
      <c r="D84" s="98" t="s">
        <v>317</v>
      </c>
      <c r="E84" s="98" t="s">
        <v>556</v>
      </c>
      <c r="G84" s="99">
        <v>50000</v>
      </c>
      <c r="H84" s="99">
        <v>0</v>
      </c>
      <c r="I84" s="99">
        <v>2061886304.16</v>
      </c>
    </row>
    <row r="85" spans="2:9" ht="15">
      <c r="B85" s="97">
        <v>45364</v>
      </c>
      <c r="C85" s="98">
        <v>83289</v>
      </c>
      <c r="D85" s="98" t="s">
        <v>317</v>
      </c>
      <c r="E85" s="98" t="s">
        <v>557</v>
      </c>
      <c r="G85" s="99">
        <v>5000</v>
      </c>
      <c r="H85" s="99">
        <v>0</v>
      </c>
      <c r="I85" s="99">
        <v>2061891304.16</v>
      </c>
    </row>
    <row r="86" spans="2:9" ht="15">
      <c r="B86" s="97">
        <v>45364</v>
      </c>
      <c r="C86" s="98">
        <v>83290</v>
      </c>
      <c r="D86" s="98" t="s">
        <v>317</v>
      </c>
      <c r="E86" s="98" t="s">
        <v>558</v>
      </c>
      <c r="G86" s="99">
        <v>5000</v>
      </c>
      <c r="H86" s="99">
        <v>0</v>
      </c>
      <c r="I86" s="99">
        <v>2061896304.16</v>
      </c>
    </row>
    <row r="87" spans="2:9" ht="15">
      <c r="B87" s="97">
        <v>45364</v>
      </c>
      <c r="C87" s="98">
        <v>83292</v>
      </c>
      <c r="D87" s="98" t="s">
        <v>317</v>
      </c>
      <c r="E87" s="98" t="s">
        <v>559</v>
      </c>
      <c r="G87" s="99">
        <v>5000</v>
      </c>
      <c r="H87" s="99">
        <v>0</v>
      </c>
      <c r="I87" s="99">
        <v>2061901304.16</v>
      </c>
    </row>
    <row r="88" spans="2:9" ht="15">
      <c r="B88" s="97">
        <v>45364</v>
      </c>
      <c r="C88" s="98">
        <v>83304</v>
      </c>
      <c r="D88" s="98" t="s">
        <v>317</v>
      </c>
      <c r="E88" s="98" t="s">
        <v>560</v>
      </c>
      <c r="G88" s="99">
        <v>4000</v>
      </c>
      <c r="H88" s="99">
        <v>0</v>
      </c>
      <c r="I88" s="99">
        <v>2061905304.16</v>
      </c>
    </row>
    <row r="89" spans="2:9" ht="38.25">
      <c r="B89" s="97">
        <v>45364</v>
      </c>
      <c r="C89" s="98">
        <v>83509</v>
      </c>
      <c r="D89" s="98" t="s">
        <v>263</v>
      </c>
      <c r="E89" s="98" t="s">
        <v>561</v>
      </c>
      <c r="G89" s="99">
        <v>0</v>
      </c>
      <c r="H89" s="99">
        <v>26414068.14</v>
      </c>
      <c r="I89" s="99">
        <v>2035491236.02</v>
      </c>
    </row>
    <row r="90" spans="2:9" ht="38.25">
      <c r="B90" s="97">
        <v>45364</v>
      </c>
      <c r="C90" s="98">
        <v>83510</v>
      </c>
      <c r="D90" s="98" t="s">
        <v>263</v>
      </c>
      <c r="E90" s="98" t="s">
        <v>562</v>
      </c>
      <c r="G90" s="99">
        <v>0</v>
      </c>
      <c r="H90" s="99">
        <v>1369585</v>
      </c>
      <c r="I90" s="99">
        <v>2034121651.02</v>
      </c>
    </row>
    <row r="91" spans="2:9" ht="38.25">
      <c r="B91" s="97">
        <v>45364</v>
      </c>
      <c r="C91" s="98">
        <v>83511</v>
      </c>
      <c r="D91" s="98" t="s">
        <v>263</v>
      </c>
      <c r="E91" s="98" t="s">
        <v>563</v>
      </c>
      <c r="G91" s="99">
        <v>0</v>
      </c>
      <c r="H91" s="99">
        <v>2429056.17</v>
      </c>
      <c r="I91" s="99">
        <v>2031692594.85</v>
      </c>
    </row>
    <row r="92" spans="2:9" ht="15">
      <c r="B92" s="97">
        <v>45365</v>
      </c>
      <c r="C92" s="98">
        <v>83314</v>
      </c>
      <c r="D92" s="98" t="s">
        <v>317</v>
      </c>
      <c r="E92" s="98" t="s">
        <v>564</v>
      </c>
      <c r="G92" s="99">
        <v>5000</v>
      </c>
      <c r="H92" s="99">
        <v>0</v>
      </c>
      <c r="I92" s="99">
        <v>2031697594.85</v>
      </c>
    </row>
    <row r="93" spans="2:9" ht="15">
      <c r="B93" s="97">
        <v>45365</v>
      </c>
      <c r="C93" s="98">
        <v>83318</v>
      </c>
      <c r="D93" s="98" t="s">
        <v>317</v>
      </c>
      <c r="E93" s="98" t="s">
        <v>565</v>
      </c>
      <c r="G93" s="99">
        <v>35000</v>
      </c>
      <c r="H93" s="99">
        <v>0</v>
      </c>
      <c r="I93" s="99">
        <v>2031732594.85</v>
      </c>
    </row>
    <row r="94" spans="2:9" ht="15">
      <c r="B94" s="97">
        <v>45365</v>
      </c>
      <c r="C94" s="98">
        <v>83321</v>
      </c>
      <c r="D94" s="98" t="s">
        <v>317</v>
      </c>
      <c r="E94" s="98" t="s">
        <v>566</v>
      </c>
      <c r="G94" s="99">
        <v>5000</v>
      </c>
      <c r="H94" s="99">
        <v>0</v>
      </c>
      <c r="I94" s="99">
        <v>2031737594.85</v>
      </c>
    </row>
    <row r="95" spans="2:9" ht="38.25">
      <c r="B95" s="97">
        <v>45365</v>
      </c>
      <c r="C95" s="98">
        <v>83330</v>
      </c>
      <c r="D95" s="98" t="s">
        <v>317</v>
      </c>
      <c r="E95" s="98" t="s">
        <v>567</v>
      </c>
      <c r="G95" s="99">
        <v>300000</v>
      </c>
      <c r="H95" s="99">
        <v>0</v>
      </c>
      <c r="I95" s="99">
        <v>2032037594.85</v>
      </c>
    </row>
    <row r="96" spans="2:9" ht="38.25">
      <c r="B96" s="97">
        <v>45365</v>
      </c>
      <c r="C96" s="98">
        <v>83339</v>
      </c>
      <c r="D96" s="98" t="s">
        <v>317</v>
      </c>
      <c r="E96" s="98" t="s">
        <v>568</v>
      </c>
      <c r="G96" s="99">
        <v>24303901.78</v>
      </c>
      <c r="H96" s="99">
        <v>0</v>
      </c>
      <c r="I96" s="99">
        <v>2056341496.63</v>
      </c>
    </row>
    <row r="97" spans="2:9" ht="51">
      <c r="B97" s="97">
        <v>45365</v>
      </c>
      <c r="C97" s="98">
        <v>83340</v>
      </c>
      <c r="D97" s="98" t="s">
        <v>317</v>
      </c>
      <c r="E97" s="98" t="s">
        <v>569</v>
      </c>
      <c r="G97" s="99">
        <v>5977905.6</v>
      </c>
      <c r="H97" s="99">
        <v>0</v>
      </c>
      <c r="I97" s="99">
        <v>2062319402.23</v>
      </c>
    </row>
    <row r="98" spans="2:9" ht="38.25">
      <c r="B98" s="97">
        <v>45365</v>
      </c>
      <c r="C98" s="98">
        <v>83512</v>
      </c>
      <c r="D98" s="98" t="s">
        <v>263</v>
      </c>
      <c r="E98" s="98" t="s">
        <v>570</v>
      </c>
      <c r="G98" s="99">
        <v>0</v>
      </c>
      <c r="H98" s="99">
        <v>2613004.2</v>
      </c>
      <c r="I98" s="99">
        <v>2059706398.03</v>
      </c>
    </row>
    <row r="99" spans="2:9" ht="38.25">
      <c r="B99" s="97">
        <v>45365</v>
      </c>
      <c r="C99" s="98">
        <v>84333</v>
      </c>
      <c r="D99" s="98" t="s">
        <v>9</v>
      </c>
      <c r="E99" s="98" t="s">
        <v>571</v>
      </c>
      <c r="G99" s="99">
        <v>127227.42</v>
      </c>
      <c r="H99" s="99">
        <v>0</v>
      </c>
      <c r="I99" s="99">
        <v>2059833625.45</v>
      </c>
    </row>
    <row r="100" spans="2:9" ht="15">
      <c r="B100" s="97">
        <v>45366</v>
      </c>
      <c r="C100" s="98">
        <v>83408</v>
      </c>
      <c r="D100" s="98" t="s">
        <v>27</v>
      </c>
      <c r="E100" s="98" t="s">
        <v>572</v>
      </c>
      <c r="G100" s="99">
        <v>2000</v>
      </c>
      <c r="H100" s="99">
        <v>0</v>
      </c>
      <c r="I100" s="99">
        <v>2059835625.45</v>
      </c>
    </row>
    <row r="101" spans="2:9" ht="25.5">
      <c r="B101" s="97">
        <v>45366</v>
      </c>
      <c r="C101" s="98">
        <v>83460</v>
      </c>
      <c r="D101" s="98" t="s">
        <v>317</v>
      </c>
      <c r="E101" s="98" t="s">
        <v>573</v>
      </c>
      <c r="G101" s="99">
        <v>35000</v>
      </c>
      <c r="H101" s="99">
        <v>0</v>
      </c>
      <c r="I101" s="99">
        <v>2059870625.45</v>
      </c>
    </row>
    <row r="102" spans="2:9" ht="38.25">
      <c r="B102" s="97">
        <v>45366</v>
      </c>
      <c r="C102" s="98">
        <v>83468</v>
      </c>
      <c r="D102" s="98" t="s">
        <v>317</v>
      </c>
      <c r="E102" s="98" t="s">
        <v>574</v>
      </c>
      <c r="G102" s="99">
        <v>2897353.5</v>
      </c>
      <c r="H102" s="99">
        <v>0</v>
      </c>
      <c r="I102" s="99">
        <v>2062767978.95</v>
      </c>
    </row>
    <row r="103" spans="2:9" ht="38.25">
      <c r="B103" s="97">
        <v>45366</v>
      </c>
      <c r="C103" s="98">
        <v>83469</v>
      </c>
      <c r="D103" s="98" t="s">
        <v>317</v>
      </c>
      <c r="E103" s="98" t="s">
        <v>575</v>
      </c>
      <c r="G103" s="99">
        <v>1304609.45</v>
      </c>
      <c r="H103" s="99">
        <v>0</v>
      </c>
      <c r="I103" s="99">
        <v>2064072588.4</v>
      </c>
    </row>
    <row r="104" spans="2:9" ht="38.25">
      <c r="B104" s="97">
        <v>45366</v>
      </c>
      <c r="C104" s="98">
        <v>83513</v>
      </c>
      <c r="D104" s="98" t="s">
        <v>263</v>
      </c>
      <c r="E104" s="98" t="s">
        <v>576</v>
      </c>
      <c r="G104" s="99">
        <v>0</v>
      </c>
      <c r="H104" s="99">
        <v>99885</v>
      </c>
      <c r="I104" s="99">
        <v>2063972703.4</v>
      </c>
    </row>
    <row r="105" spans="2:9" ht="38.25">
      <c r="B105" s="97">
        <v>45366</v>
      </c>
      <c r="C105" s="98">
        <v>83514</v>
      </c>
      <c r="D105" s="98" t="s">
        <v>263</v>
      </c>
      <c r="E105" s="98" t="s">
        <v>577</v>
      </c>
      <c r="G105" s="99">
        <v>0</v>
      </c>
      <c r="H105" s="99">
        <v>11640896.99</v>
      </c>
      <c r="I105" s="99">
        <v>2052331806.41</v>
      </c>
    </row>
    <row r="106" spans="2:9" ht="25.5">
      <c r="B106" s="97">
        <v>45369</v>
      </c>
      <c r="C106" s="98">
        <v>83497</v>
      </c>
      <c r="D106" s="98" t="s">
        <v>317</v>
      </c>
      <c r="E106" s="98" t="s">
        <v>578</v>
      </c>
      <c r="G106" s="99">
        <v>5000</v>
      </c>
      <c r="H106" s="99">
        <v>0</v>
      </c>
      <c r="I106" s="99">
        <v>2052336806.41</v>
      </c>
    </row>
    <row r="107" spans="2:9" ht="25.5">
      <c r="B107" s="97">
        <v>45369</v>
      </c>
      <c r="C107" s="98">
        <v>83500</v>
      </c>
      <c r="D107" s="98" t="s">
        <v>317</v>
      </c>
      <c r="E107" s="98" t="s">
        <v>579</v>
      </c>
      <c r="G107" s="99">
        <v>55000</v>
      </c>
      <c r="H107" s="99">
        <v>0</v>
      </c>
      <c r="I107" s="99">
        <v>2052391806.41</v>
      </c>
    </row>
    <row r="108" spans="2:9" ht="25.5">
      <c r="B108" s="97">
        <v>45369</v>
      </c>
      <c r="C108" s="98">
        <v>83503</v>
      </c>
      <c r="D108" s="98" t="s">
        <v>317</v>
      </c>
      <c r="E108" s="98" t="s">
        <v>580</v>
      </c>
      <c r="G108" s="99">
        <v>0</v>
      </c>
      <c r="H108" s="99">
        <v>0</v>
      </c>
      <c r="I108" s="99">
        <v>2052391806.41</v>
      </c>
    </row>
    <row r="109" spans="2:9" ht="25.5">
      <c r="B109" s="97">
        <v>45369</v>
      </c>
      <c r="C109" s="98">
        <v>83504</v>
      </c>
      <c r="D109" s="98" t="s">
        <v>317</v>
      </c>
      <c r="E109" s="98" t="s">
        <v>580</v>
      </c>
      <c r="G109" s="99">
        <v>400000</v>
      </c>
      <c r="H109" s="99">
        <v>0</v>
      </c>
      <c r="I109" s="99">
        <v>2052791806.41</v>
      </c>
    </row>
    <row r="110" spans="2:9" ht="38.25">
      <c r="B110" s="97">
        <v>45369</v>
      </c>
      <c r="C110" s="98">
        <v>83516</v>
      </c>
      <c r="D110" s="98" t="s">
        <v>263</v>
      </c>
      <c r="E110" s="98" t="s">
        <v>581</v>
      </c>
      <c r="G110" s="99">
        <v>0</v>
      </c>
      <c r="H110" s="99">
        <v>33514439.7</v>
      </c>
      <c r="I110" s="99">
        <v>2019277366.71</v>
      </c>
    </row>
    <row r="111" spans="2:9" ht="38.25">
      <c r="B111" s="97">
        <v>45369</v>
      </c>
      <c r="C111" s="98">
        <v>83517</v>
      </c>
      <c r="D111" s="98" t="s">
        <v>263</v>
      </c>
      <c r="E111" s="98" t="s">
        <v>582</v>
      </c>
      <c r="G111" s="99">
        <v>0</v>
      </c>
      <c r="H111" s="99">
        <v>374003.56</v>
      </c>
      <c r="I111" s="99">
        <v>2018903363.15</v>
      </c>
    </row>
    <row r="112" spans="2:9" ht="38.25">
      <c r="B112" s="97">
        <v>45369</v>
      </c>
      <c r="C112" s="98">
        <v>83519</v>
      </c>
      <c r="D112" s="98" t="s">
        <v>263</v>
      </c>
      <c r="E112" s="98" t="s">
        <v>583</v>
      </c>
      <c r="G112" s="99">
        <v>0</v>
      </c>
      <c r="H112" s="99">
        <v>10287978.97</v>
      </c>
      <c r="I112" s="99">
        <v>2008615384.18</v>
      </c>
    </row>
    <row r="113" spans="2:9" ht="51">
      <c r="B113" s="97">
        <v>45369</v>
      </c>
      <c r="C113" s="98">
        <v>84281</v>
      </c>
      <c r="D113" s="98" t="s">
        <v>263</v>
      </c>
      <c r="E113" s="98" t="s">
        <v>263</v>
      </c>
      <c r="G113" s="99">
        <v>1669697.6</v>
      </c>
      <c r="H113" s="99">
        <v>0</v>
      </c>
      <c r="I113" s="99">
        <v>2010285081.78</v>
      </c>
    </row>
    <row r="114" spans="2:9" ht="38.25">
      <c r="B114" s="97">
        <v>45370</v>
      </c>
      <c r="C114" s="98">
        <v>83520</v>
      </c>
      <c r="D114" s="98" t="s">
        <v>263</v>
      </c>
      <c r="E114" s="98" t="s">
        <v>584</v>
      </c>
      <c r="G114" s="99">
        <v>0</v>
      </c>
      <c r="H114" s="99">
        <v>140888</v>
      </c>
      <c r="I114" s="99">
        <v>2010144193.78</v>
      </c>
    </row>
    <row r="115" spans="2:9" ht="38.25">
      <c r="B115" s="97">
        <v>45370</v>
      </c>
      <c r="C115" s="98">
        <v>83521</v>
      </c>
      <c r="D115" s="98" t="s">
        <v>263</v>
      </c>
      <c r="E115" s="98" t="s">
        <v>585</v>
      </c>
      <c r="G115" s="99">
        <v>0</v>
      </c>
      <c r="H115" s="99">
        <v>19224705.97</v>
      </c>
      <c r="I115" s="99">
        <v>1990919487.81</v>
      </c>
    </row>
    <row r="116" spans="2:9" ht="38.25">
      <c r="B116" s="97">
        <v>45370</v>
      </c>
      <c r="C116" s="98">
        <v>83525</v>
      </c>
      <c r="D116" s="98" t="s">
        <v>263</v>
      </c>
      <c r="E116" s="98" t="s">
        <v>265</v>
      </c>
      <c r="G116" s="99">
        <v>0</v>
      </c>
      <c r="H116" s="99">
        <v>8637433.65</v>
      </c>
      <c r="I116" s="99">
        <v>1982282054.16</v>
      </c>
    </row>
    <row r="117" spans="2:9" ht="15">
      <c r="B117" s="97">
        <v>45370</v>
      </c>
      <c r="C117" s="98">
        <v>83538</v>
      </c>
      <c r="D117" s="98" t="s">
        <v>27</v>
      </c>
      <c r="E117" s="98" t="s">
        <v>586</v>
      </c>
      <c r="G117" s="99">
        <v>5663923.1</v>
      </c>
      <c r="H117" s="99">
        <v>0</v>
      </c>
      <c r="I117" s="99">
        <v>1987945977.26</v>
      </c>
    </row>
    <row r="118" spans="2:9" ht="25.5">
      <c r="B118" s="97">
        <v>45370</v>
      </c>
      <c r="C118" s="98">
        <v>83546</v>
      </c>
      <c r="D118" s="98" t="s">
        <v>317</v>
      </c>
      <c r="E118" s="98" t="s">
        <v>587</v>
      </c>
      <c r="G118" s="99">
        <v>5000</v>
      </c>
      <c r="H118" s="99">
        <v>0</v>
      </c>
      <c r="I118" s="99">
        <v>1987950977.26</v>
      </c>
    </row>
    <row r="119" spans="2:9" ht="25.5">
      <c r="B119" s="97">
        <v>45370</v>
      </c>
      <c r="C119" s="98">
        <v>83548</v>
      </c>
      <c r="D119" s="98" t="s">
        <v>317</v>
      </c>
      <c r="E119" s="98" t="s">
        <v>588</v>
      </c>
      <c r="G119" s="99">
        <v>1145000</v>
      </c>
      <c r="H119" s="99">
        <v>0</v>
      </c>
      <c r="I119" s="99">
        <v>1989095977.26</v>
      </c>
    </row>
    <row r="120" spans="2:9" ht="25.5">
      <c r="B120" s="97">
        <v>45370</v>
      </c>
      <c r="C120" s="98">
        <v>83550</v>
      </c>
      <c r="D120" s="98" t="s">
        <v>317</v>
      </c>
      <c r="E120" s="98" t="s">
        <v>589</v>
      </c>
      <c r="G120" s="99">
        <v>400000</v>
      </c>
      <c r="H120" s="99">
        <v>0</v>
      </c>
      <c r="I120" s="99">
        <v>1989495977.26</v>
      </c>
    </row>
    <row r="121" spans="2:9" ht="15">
      <c r="B121" s="97">
        <v>45370</v>
      </c>
      <c r="C121" s="98">
        <v>83552</v>
      </c>
      <c r="D121" s="98" t="s">
        <v>317</v>
      </c>
      <c r="E121" s="98" t="s">
        <v>590</v>
      </c>
      <c r="G121" s="99">
        <v>50000</v>
      </c>
      <c r="H121" s="99">
        <v>0</v>
      </c>
      <c r="I121" s="99">
        <v>1989545977.26</v>
      </c>
    </row>
    <row r="122" spans="2:9" ht="15">
      <c r="B122" s="97">
        <v>45370</v>
      </c>
      <c r="C122" s="98">
        <v>83554</v>
      </c>
      <c r="D122" s="98" t="s">
        <v>317</v>
      </c>
      <c r="E122" s="98" t="s">
        <v>591</v>
      </c>
      <c r="G122" s="99">
        <v>5000</v>
      </c>
      <c r="H122" s="99">
        <v>0</v>
      </c>
      <c r="I122" s="99">
        <v>1989550977.26</v>
      </c>
    </row>
    <row r="123" spans="2:9" ht="15">
      <c r="B123" s="97">
        <v>45370</v>
      </c>
      <c r="C123" s="98">
        <v>83556</v>
      </c>
      <c r="D123" s="98" t="s">
        <v>317</v>
      </c>
      <c r="E123" s="98" t="s">
        <v>592</v>
      </c>
      <c r="G123" s="99">
        <v>9000</v>
      </c>
      <c r="H123" s="99">
        <v>0</v>
      </c>
      <c r="I123" s="99">
        <v>1989559977.26</v>
      </c>
    </row>
    <row r="124" spans="2:9" ht="15">
      <c r="B124" s="97">
        <v>45370</v>
      </c>
      <c r="C124" s="98">
        <v>83558</v>
      </c>
      <c r="D124" s="98" t="s">
        <v>317</v>
      </c>
      <c r="E124" s="98" t="s">
        <v>593</v>
      </c>
      <c r="G124" s="99">
        <v>5000</v>
      </c>
      <c r="H124" s="99">
        <v>0</v>
      </c>
      <c r="I124" s="99">
        <v>1989564977.26</v>
      </c>
    </row>
    <row r="125" spans="2:9" ht="15">
      <c r="B125" s="97">
        <v>45370</v>
      </c>
      <c r="C125" s="98">
        <v>83562</v>
      </c>
      <c r="D125" s="98" t="s">
        <v>317</v>
      </c>
      <c r="E125" s="98" t="s">
        <v>594</v>
      </c>
      <c r="G125" s="99">
        <v>30000</v>
      </c>
      <c r="H125" s="99">
        <v>0</v>
      </c>
      <c r="I125" s="99">
        <v>1989594977.26</v>
      </c>
    </row>
    <row r="126" spans="2:9" ht="15">
      <c r="B126" s="97">
        <v>45370</v>
      </c>
      <c r="C126" s="98">
        <v>83564</v>
      </c>
      <c r="D126" s="98" t="s">
        <v>317</v>
      </c>
      <c r="E126" s="98" t="s">
        <v>595</v>
      </c>
      <c r="G126" s="99">
        <v>5000</v>
      </c>
      <c r="H126" s="99">
        <v>0</v>
      </c>
      <c r="I126" s="99">
        <v>1989599977.26</v>
      </c>
    </row>
    <row r="127" spans="2:9" ht="15">
      <c r="B127" s="97">
        <v>45370</v>
      </c>
      <c r="C127" s="98">
        <v>83566</v>
      </c>
      <c r="D127" s="98" t="s">
        <v>317</v>
      </c>
      <c r="E127" s="98" t="s">
        <v>596</v>
      </c>
      <c r="G127" s="99">
        <v>60000</v>
      </c>
      <c r="H127" s="99">
        <v>0</v>
      </c>
      <c r="I127" s="99">
        <v>1989659977.26</v>
      </c>
    </row>
    <row r="128" spans="2:9" ht="15">
      <c r="B128" s="97">
        <v>45370</v>
      </c>
      <c r="C128" s="98">
        <v>83568</v>
      </c>
      <c r="D128" s="98" t="s">
        <v>317</v>
      </c>
      <c r="E128" s="98" t="s">
        <v>597</v>
      </c>
      <c r="G128" s="99">
        <v>35000</v>
      </c>
      <c r="H128" s="99">
        <v>0</v>
      </c>
      <c r="I128" s="99">
        <v>1989694977.26</v>
      </c>
    </row>
    <row r="129" spans="2:9" ht="38.25">
      <c r="B129" s="97">
        <v>45371</v>
      </c>
      <c r="C129" s="98">
        <v>83598</v>
      </c>
      <c r="D129" s="98" t="s">
        <v>317</v>
      </c>
      <c r="E129" s="98" t="s">
        <v>598</v>
      </c>
      <c r="G129" s="99">
        <v>6339902.4</v>
      </c>
      <c r="H129" s="99">
        <v>0</v>
      </c>
      <c r="I129" s="99">
        <v>1996034879.66</v>
      </c>
    </row>
    <row r="130" spans="2:9" ht="15">
      <c r="B130" s="97">
        <v>45371</v>
      </c>
      <c r="C130" s="98">
        <v>83600</v>
      </c>
      <c r="D130" s="98" t="s">
        <v>317</v>
      </c>
      <c r="E130" s="98" t="s">
        <v>599</v>
      </c>
      <c r="G130" s="99">
        <v>5000</v>
      </c>
      <c r="H130" s="99">
        <v>0</v>
      </c>
      <c r="I130" s="99">
        <v>1996039879.66</v>
      </c>
    </row>
    <row r="131" spans="2:9" ht="15">
      <c r="B131" s="97">
        <v>45371</v>
      </c>
      <c r="C131" s="98">
        <v>83604</v>
      </c>
      <c r="D131" s="98" t="s">
        <v>317</v>
      </c>
      <c r="E131" s="98" t="s">
        <v>600</v>
      </c>
      <c r="G131" s="99">
        <v>103524.49</v>
      </c>
      <c r="H131" s="99">
        <v>0</v>
      </c>
      <c r="I131" s="99">
        <v>1996143404.15</v>
      </c>
    </row>
    <row r="132" spans="2:9" ht="38.25">
      <c r="B132" s="97">
        <v>45371</v>
      </c>
      <c r="C132" s="98">
        <v>84093</v>
      </c>
      <c r="D132" s="98" t="s">
        <v>263</v>
      </c>
      <c r="E132" s="98" t="s">
        <v>601</v>
      </c>
      <c r="G132" s="99">
        <v>0</v>
      </c>
      <c r="H132" s="99">
        <v>418310</v>
      </c>
      <c r="I132" s="99">
        <v>1995725094.15</v>
      </c>
    </row>
    <row r="133" spans="2:9" ht="15">
      <c r="B133" s="97">
        <v>45372</v>
      </c>
      <c r="C133" s="98">
        <v>83609</v>
      </c>
      <c r="D133" s="98" t="s">
        <v>317</v>
      </c>
      <c r="E133" s="98" t="s">
        <v>602</v>
      </c>
      <c r="G133" s="99">
        <v>35000</v>
      </c>
      <c r="H133" s="99">
        <v>0</v>
      </c>
      <c r="I133" s="99">
        <v>1995760094.15</v>
      </c>
    </row>
    <row r="134" spans="2:9" ht="15">
      <c r="B134" s="97">
        <v>45372</v>
      </c>
      <c r="C134" s="98">
        <v>83611</v>
      </c>
      <c r="D134" s="98" t="s">
        <v>317</v>
      </c>
      <c r="E134" s="98" t="s">
        <v>603</v>
      </c>
      <c r="G134" s="99">
        <v>5000</v>
      </c>
      <c r="H134" s="99">
        <v>0</v>
      </c>
      <c r="I134" s="99">
        <v>1995765094.15</v>
      </c>
    </row>
    <row r="135" spans="2:9" ht="15">
      <c r="B135" s="97">
        <v>45372</v>
      </c>
      <c r="C135" s="98">
        <v>83613</v>
      </c>
      <c r="D135" s="98" t="s">
        <v>317</v>
      </c>
      <c r="E135" s="98" t="s">
        <v>604</v>
      </c>
      <c r="G135" s="99">
        <v>5000</v>
      </c>
      <c r="H135" s="99">
        <v>0</v>
      </c>
      <c r="I135" s="99">
        <v>1995770094.15</v>
      </c>
    </row>
    <row r="136" spans="2:9" ht="15">
      <c r="B136" s="97">
        <v>45372</v>
      </c>
      <c r="C136" s="98">
        <v>83616</v>
      </c>
      <c r="D136" s="98" t="s">
        <v>317</v>
      </c>
      <c r="E136" s="98" t="s">
        <v>605</v>
      </c>
      <c r="G136" s="99">
        <v>90000</v>
      </c>
      <c r="H136" s="99">
        <v>0</v>
      </c>
      <c r="I136" s="99">
        <v>1995860094.15</v>
      </c>
    </row>
    <row r="137" spans="2:9" ht="15">
      <c r="B137" s="97">
        <v>45372</v>
      </c>
      <c r="C137" s="98">
        <v>83618</v>
      </c>
      <c r="D137" s="98" t="s">
        <v>317</v>
      </c>
      <c r="E137" s="98" t="s">
        <v>606</v>
      </c>
      <c r="G137" s="99">
        <v>5000</v>
      </c>
      <c r="H137" s="99">
        <v>0</v>
      </c>
      <c r="I137" s="99">
        <v>1995865094.15</v>
      </c>
    </row>
    <row r="138" spans="2:9" ht="51">
      <c r="B138" s="97">
        <v>45372</v>
      </c>
      <c r="C138" s="98">
        <v>83635</v>
      </c>
      <c r="D138" s="98" t="s">
        <v>317</v>
      </c>
      <c r="E138" s="98" t="s">
        <v>607</v>
      </c>
      <c r="G138" s="99">
        <v>4873988.8</v>
      </c>
      <c r="H138" s="99">
        <v>0</v>
      </c>
      <c r="I138" s="99">
        <v>2000739082.95</v>
      </c>
    </row>
    <row r="139" spans="2:9" ht="38.25">
      <c r="B139" s="97">
        <v>45372</v>
      </c>
      <c r="C139" s="98">
        <v>83637</v>
      </c>
      <c r="D139" s="98" t="s">
        <v>317</v>
      </c>
      <c r="E139" s="98" t="s">
        <v>608</v>
      </c>
      <c r="G139" s="99">
        <v>24290886.8</v>
      </c>
      <c r="H139" s="99">
        <v>0</v>
      </c>
      <c r="I139" s="99">
        <v>2025029969.75</v>
      </c>
    </row>
    <row r="140" spans="2:9" ht="51">
      <c r="B140" s="97">
        <v>45372</v>
      </c>
      <c r="C140" s="98">
        <v>83653</v>
      </c>
      <c r="D140" s="98" t="s">
        <v>317</v>
      </c>
      <c r="E140" s="98" t="s">
        <v>609</v>
      </c>
      <c r="G140" s="99">
        <v>2877977.98</v>
      </c>
      <c r="H140" s="99">
        <v>0</v>
      </c>
      <c r="I140" s="99">
        <v>2027907947.73</v>
      </c>
    </row>
    <row r="141" spans="2:9" ht="51">
      <c r="B141" s="97">
        <v>45372</v>
      </c>
      <c r="C141" s="98">
        <v>83654</v>
      </c>
      <c r="D141" s="98" t="s">
        <v>317</v>
      </c>
      <c r="E141" s="98" t="s">
        <v>610</v>
      </c>
      <c r="G141" s="99">
        <v>1295885.11</v>
      </c>
      <c r="H141" s="99">
        <v>0</v>
      </c>
      <c r="I141" s="99">
        <v>2029203832.84</v>
      </c>
    </row>
    <row r="142" spans="2:9" ht="38.25">
      <c r="B142" s="97">
        <v>45372</v>
      </c>
      <c r="C142" s="98">
        <v>84094</v>
      </c>
      <c r="D142" s="98" t="s">
        <v>263</v>
      </c>
      <c r="E142" s="98" t="s">
        <v>611</v>
      </c>
      <c r="G142" s="99">
        <v>0</v>
      </c>
      <c r="H142" s="99">
        <v>12879.56</v>
      </c>
      <c r="I142" s="99">
        <v>2029190953.28</v>
      </c>
    </row>
    <row r="143" spans="2:9" ht="25.5">
      <c r="B143" s="97">
        <v>45373</v>
      </c>
      <c r="C143" s="98">
        <v>83741</v>
      </c>
      <c r="D143" s="98" t="s">
        <v>317</v>
      </c>
      <c r="E143" s="98" t="s">
        <v>612</v>
      </c>
      <c r="G143" s="99">
        <v>5000</v>
      </c>
      <c r="H143" s="99">
        <v>0</v>
      </c>
      <c r="I143" s="99">
        <v>2029195953.28</v>
      </c>
    </row>
    <row r="144" spans="2:9" ht="25.5">
      <c r="B144" s="97">
        <v>45373</v>
      </c>
      <c r="C144" s="98">
        <v>83749</v>
      </c>
      <c r="D144" s="98" t="s">
        <v>317</v>
      </c>
      <c r="E144" s="98" t="s">
        <v>613</v>
      </c>
      <c r="G144" s="99">
        <v>40000</v>
      </c>
      <c r="H144" s="99">
        <v>0</v>
      </c>
      <c r="I144" s="99">
        <v>2029235953.28</v>
      </c>
    </row>
    <row r="145" spans="2:9" ht="25.5">
      <c r="B145" s="97">
        <v>45373</v>
      </c>
      <c r="C145" s="98">
        <v>83754</v>
      </c>
      <c r="D145" s="98" t="s">
        <v>317</v>
      </c>
      <c r="E145" s="98" t="s">
        <v>614</v>
      </c>
      <c r="G145" s="99">
        <v>50000</v>
      </c>
      <c r="H145" s="99">
        <v>0</v>
      </c>
      <c r="I145" s="99">
        <v>2029285953.28</v>
      </c>
    </row>
    <row r="146" spans="2:9" ht="25.5">
      <c r="B146" s="97">
        <v>45373</v>
      </c>
      <c r="C146" s="98">
        <v>83765</v>
      </c>
      <c r="D146" s="98" t="s">
        <v>317</v>
      </c>
      <c r="E146" s="98" t="s">
        <v>615</v>
      </c>
      <c r="G146" s="99">
        <v>50000</v>
      </c>
      <c r="H146" s="99">
        <v>0</v>
      </c>
      <c r="I146" s="99">
        <v>2029335953.28</v>
      </c>
    </row>
    <row r="147" spans="2:9" ht="25.5">
      <c r="B147" s="97">
        <v>45373</v>
      </c>
      <c r="C147" s="98">
        <v>83767</v>
      </c>
      <c r="D147" s="98" t="s">
        <v>317</v>
      </c>
      <c r="E147" s="98" t="s">
        <v>616</v>
      </c>
      <c r="G147" s="99">
        <v>50000</v>
      </c>
      <c r="H147" s="99">
        <v>0</v>
      </c>
      <c r="I147" s="99">
        <v>2029385953.28</v>
      </c>
    </row>
    <row r="148" spans="2:9" ht="25.5">
      <c r="B148" s="97">
        <v>45373</v>
      </c>
      <c r="C148" s="98">
        <v>83771</v>
      </c>
      <c r="D148" s="98" t="s">
        <v>317</v>
      </c>
      <c r="E148" s="98" t="s">
        <v>617</v>
      </c>
      <c r="G148" s="99">
        <v>50000</v>
      </c>
      <c r="H148" s="99">
        <v>0</v>
      </c>
      <c r="I148" s="99">
        <v>2029435953.28</v>
      </c>
    </row>
    <row r="149" spans="2:9" ht="15">
      <c r="B149" s="97">
        <v>45373</v>
      </c>
      <c r="C149" s="98">
        <v>83786</v>
      </c>
      <c r="D149" s="98" t="s">
        <v>27</v>
      </c>
      <c r="E149" s="98" t="s">
        <v>618</v>
      </c>
      <c r="G149" s="99">
        <v>10000</v>
      </c>
      <c r="H149" s="99">
        <v>0</v>
      </c>
      <c r="I149" s="99">
        <v>2029445953.28</v>
      </c>
    </row>
    <row r="150" spans="2:9" ht="15">
      <c r="B150" s="97">
        <v>45373</v>
      </c>
      <c r="C150" s="98">
        <v>83789</v>
      </c>
      <c r="D150" s="98" t="s">
        <v>27</v>
      </c>
      <c r="E150" s="98" t="s">
        <v>619</v>
      </c>
      <c r="G150" s="99">
        <v>5000</v>
      </c>
      <c r="H150" s="99">
        <v>0</v>
      </c>
      <c r="I150" s="99">
        <v>2029450953.28</v>
      </c>
    </row>
    <row r="151" spans="2:9" ht="15">
      <c r="B151" s="97">
        <v>45373</v>
      </c>
      <c r="C151" s="98">
        <v>83790</v>
      </c>
      <c r="D151" s="98" t="s">
        <v>27</v>
      </c>
      <c r="E151" s="98" t="s">
        <v>620</v>
      </c>
      <c r="G151" s="99">
        <v>5000</v>
      </c>
      <c r="H151" s="99">
        <v>0</v>
      </c>
      <c r="I151" s="99">
        <v>2029455953.28</v>
      </c>
    </row>
    <row r="152" spans="2:9" ht="51">
      <c r="B152" s="97">
        <v>45373</v>
      </c>
      <c r="C152" s="98">
        <v>83805</v>
      </c>
      <c r="D152" s="98" t="s">
        <v>317</v>
      </c>
      <c r="E152" s="98" t="s">
        <v>621</v>
      </c>
      <c r="G152" s="99">
        <v>50000</v>
      </c>
      <c r="H152" s="99">
        <v>0</v>
      </c>
      <c r="I152" s="99">
        <v>2029505953.28</v>
      </c>
    </row>
    <row r="153" spans="2:9" ht="38.25">
      <c r="B153" s="97">
        <v>45373</v>
      </c>
      <c r="C153" s="98">
        <v>84095</v>
      </c>
      <c r="D153" s="98" t="s">
        <v>263</v>
      </c>
      <c r="E153" s="98" t="s">
        <v>622</v>
      </c>
      <c r="G153" s="99">
        <v>0</v>
      </c>
      <c r="H153" s="99">
        <v>8580683.12</v>
      </c>
      <c r="I153" s="99">
        <v>2020925270.16</v>
      </c>
    </row>
    <row r="154" spans="2:9" ht="38.25">
      <c r="B154" s="97">
        <v>45373</v>
      </c>
      <c r="C154" s="98">
        <v>84096</v>
      </c>
      <c r="D154" s="98" t="s">
        <v>263</v>
      </c>
      <c r="E154" s="98" t="s">
        <v>623</v>
      </c>
      <c r="G154" s="99">
        <v>0</v>
      </c>
      <c r="H154" s="99">
        <v>686378.35</v>
      </c>
      <c r="I154" s="99">
        <v>2020238891.81</v>
      </c>
    </row>
    <row r="155" spans="2:9" ht="15">
      <c r="B155" s="97">
        <v>45376</v>
      </c>
      <c r="C155" s="98">
        <v>83908</v>
      </c>
      <c r="D155" s="98" t="s">
        <v>317</v>
      </c>
      <c r="E155" s="98" t="s">
        <v>624</v>
      </c>
      <c r="G155" s="99">
        <v>5000</v>
      </c>
      <c r="H155" s="99">
        <v>0</v>
      </c>
      <c r="I155" s="99">
        <v>2020243891.81</v>
      </c>
    </row>
    <row r="156" spans="2:9" ht="15">
      <c r="B156" s="97">
        <v>45376</v>
      </c>
      <c r="C156" s="98">
        <v>83910</v>
      </c>
      <c r="D156" s="98" t="s">
        <v>317</v>
      </c>
      <c r="E156" s="98" t="s">
        <v>625</v>
      </c>
      <c r="G156" s="99">
        <v>150000</v>
      </c>
      <c r="H156" s="99">
        <v>0</v>
      </c>
      <c r="I156" s="99">
        <v>2020393891.81</v>
      </c>
    </row>
    <row r="157" spans="2:9" ht="15">
      <c r="B157" s="97">
        <v>45376</v>
      </c>
      <c r="C157" s="98">
        <v>83912</v>
      </c>
      <c r="D157" s="98" t="s">
        <v>317</v>
      </c>
      <c r="E157" s="98" t="s">
        <v>626</v>
      </c>
      <c r="G157" s="99">
        <v>50000</v>
      </c>
      <c r="H157" s="99">
        <v>0</v>
      </c>
      <c r="I157" s="99">
        <v>2020443891.81</v>
      </c>
    </row>
    <row r="158" spans="2:9" ht="25.5">
      <c r="B158" s="97">
        <v>45376</v>
      </c>
      <c r="C158" s="98">
        <v>83914</v>
      </c>
      <c r="D158" s="98" t="s">
        <v>317</v>
      </c>
      <c r="E158" s="98" t="s">
        <v>627</v>
      </c>
      <c r="G158" s="99">
        <v>35000</v>
      </c>
      <c r="H158" s="99">
        <v>0</v>
      </c>
      <c r="I158" s="99">
        <v>2020478891.81</v>
      </c>
    </row>
    <row r="159" spans="2:9" ht="15">
      <c r="B159" s="97">
        <v>45376</v>
      </c>
      <c r="C159" s="98">
        <v>83916</v>
      </c>
      <c r="D159" s="98" t="s">
        <v>317</v>
      </c>
      <c r="E159" s="98" t="s">
        <v>628</v>
      </c>
      <c r="G159" s="99">
        <v>5000</v>
      </c>
      <c r="H159" s="99">
        <v>0</v>
      </c>
      <c r="I159" s="99">
        <v>2020483891.81</v>
      </c>
    </row>
    <row r="160" spans="2:9" ht="25.5">
      <c r="B160" s="97">
        <v>45376</v>
      </c>
      <c r="C160" s="98">
        <v>83919</v>
      </c>
      <c r="D160" s="98" t="s">
        <v>317</v>
      </c>
      <c r="E160" s="98" t="s">
        <v>629</v>
      </c>
      <c r="G160" s="99">
        <v>5000</v>
      </c>
      <c r="H160" s="99">
        <v>0</v>
      </c>
      <c r="I160" s="99">
        <v>2020488891.81</v>
      </c>
    </row>
    <row r="161" spans="2:9" ht="38.25">
      <c r="B161" s="97">
        <v>45376</v>
      </c>
      <c r="C161" s="98">
        <v>84097</v>
      </c>
      <c r="D161" s="98" t="s">
        <v>263</v>
      </c>
      <c r="E161" s="98" t="s">
        <v>171</v>
      </c>
      <c r="G161" s="99">
        <v>0</v>
      </c>
      <c r="H161" s="99">
        <v>1697222.98</v>
      </c>
      <c r="I161" s="99">
        <v>2018791668.83</v>
      </c>
    </row>
    <row r="162" spans="2:9" ht="15">
      <c r="B162" s="97">
        <v>45377</v>
      </c>
      <c r="C162" s="98">
        <v>83931</v>
      </c>
      <c r="D162" s="98" t="s">
        <v>27</v>
      </c>
      <c r="E162" s="98" t="s">
        <v>630</v>
      </c>
      <c r="G162" s="99">
        <v>4157872.07</v>
      </c>
      <c r="H162" s="99">
        <v>0</v>
      </c>
      <c r="I162" s="99">
        <v>2022949540.9</v>
      </c>
    </row>
    <row r="163" spans="2:9" ht="15">
      <c r="B163" s="97">
        <v>45377</v>
      </c>
      <c r="C163" s="98">
        <v>83933</v>
      </c>
      <c r="D163" s="98" t="s">
        <v>27</v>
      </c>
      <c r="E163" s="98" t="s">
        <v>631</v>
      </c>
      <c r="G163" s="99">
        <v>4013917.36</v>
      </c>
      <c r="H163" s="99">
        <v>0</v>
      </c>
      <c r="I163" s="99">
        <v>2026963458.26</v>
      </c>
    </row>
    <row r="164" spans="2:9" ht="15">
      <c r="B164" s="97">
        <v>45377</v>
      </c>
      <c r="C164" s="98">
        <v>83936</v>
      </c>
      <c r="D164" s="98" t="s">
        <v>27</v>
      </c>
      <c r="E164" s="98" t="s">
        <v>632</v>
      </c>
      <c r="G164" s="99">
        <v>5263456.85</v>
      </c>
      <c r="H164" s="99">
        <v>0</v>
      </c>
      <c r="I164" s="99">
        <v>2032226915.11</v>
      </c>
    </row>
    <row r="165" spans="2:9" ht="15">
      <c r="B165" s="97">
        <v>45377</v>
      </c>
      <c r="C165" s="98">
        <v>83937</v>
      </c>
      <c r="D165" s="98" t="s">
        <v>27</v>
      </c>
      <c r="E165" s="98" t="s">
        <v>633</v>
      </c>
      <c r="G165" s="99">
        <v>5637576.2</v>
      </c>
      <c r="H165" s="99">
        <v>0</v>
      </c>
      <c r="I165" s="99">
        <v>2037864491.31</v>
      </c>
    </row>
    <row r="166" spans="2:9" ht="15">
      <c r="B166" s="97">
        <v>45377</v>
      </c>
      <c r="C166" s="98">
        <v>83939</v>
      </c>
      <c r="D166" s="98" t="s">
        <v>27</v>
      </c>
      <c r="E166" s="98" t="s">
        <v>634</v>
      </c>
      <c r="G166" s="99">
        <v>10000</v>
      </c>
      <c r="H166" s="99">
        <v>0</v>
      </c>
      <c r="I166" s="99">
        <v>2037874491.31</v>
      </c>
    </row>
    <row r="167" spans="2:9" ht="15">
      <c r="B167" s="97">
        <v>45377</v>
      </c>
      <c r="C167" s="98">
        <v>84039</v>
      </c>
      <c r="D167" s="98" t="s">
        <v>317</v>
      </c>
      <c r="E167" s="98" t="s">
        <v>635</v>
      </c>
      <c r="G167" s="99">
        <v>5000</v>
      </c>
      <c r="H167" s="99">
        <v>0</v>
      </c>
      <c r="I167" s="99">
        <v>2037879491.31</v>
      </c>
    </row>
    <row r="168" spans="2:9" ht="25.5">
      <c r="B168" s="97">
        <v>45377</v>
      </c>
      <c r="C168" s="98">
        <v>84046</v>
      </c>
      <c r="D168" s="98" t="s">
        <v>317</v>
      </c>
      <c r="E168" s="98" t="s">
        <v>636</v>
      </c>
      <c r="G168" s="99">
        <v>30000</v>
      </c>
      <c r="H168" s="99">
        <v>0</v>
      </c>
      <c r="I168" s="99">
        <v>2037909491.31</v>
      </c>
    </row>
    <row r="169" spans="2:9" ht="25.5">
      <c r="B169" s="97">
        <v>45377</v>
      </c>
      <c r="C169" s="98">
        <v>84056</v>
      </c>
      <c r="D169" s="98" t="s">
        <v>317</v>
      </c>
      <c r="E169" s="98" t="s">
        <v>637</v>
      </c>
      <c r="G169" s="99">
        <v>35000</v>
      </c>
      <c r="H169" s="99">
        <v>0</v>
      </c>
      <c r="I169" s="99">
        <v>2037944491.31</v>
      </c>
    </row>
    <row r="170" spans="2:9" ht="15">
      <c r="B170" s="97">
        <v>45377</v>
      </c>
      <c r="C170" s="98">
        <v>84073</v>
      </c>
      <c r="D170" s="98" t="s">
        <v>317</v>
      </c>
      <c r="E170" s="98" t="s">
        <v>638</v>
      </c>
      <c r="G170" s="99">
        <v>50000</v>
      </c>
      <c r="H170" s="99">
        <v>0</v>
      </c>
      <c r="I170" s="99">
        <v>2037994491.31</v>
      </c>
    </row>
    <row r="171" spans="2:9" ht="25.5">
      <c r="B171" s="97">
        <v>45377</v>
      </c>
      <c r="C171" s="98">
        <v>84080</v>
      </c>
      <c r="D171" s="98" t="s">
        <v>317</v>
      </c>
      <c r="E171" s="98" t="s">
        <v>639</v>
      </c>
      <c r="G171" s="99">
        <v>55000</v>
      </c>
      <c r="H171" s="99">
        <v>0</v>
      </c>
      <c r="I171" s="99">
        <v>2038049491.31</v>
      </c>
    </row>
    <row r="172" spans="2:9" ht="38.25">
      <c r="B172" s="97">
        <v>45377</v>
      </c>
      <c r="C172" s="98">
        <v>84086</v>
      </c>
      <c r="D172" s="98" t="s">
        <v>317</v>
      </c>
      <c r="E172" s="98" t="s">
        <v>640</v>
      </c>
      <c r="G172" s="99">
        <v>5222204.8</v>
      </c>
      <c r="H172" s="99">
        <v>0</v>
      </c>
      <c r="I172" s="99">
        <v>2043271696.11</v>
      </c>
    </row>
    <row r="173" spans="2:9" ht="25.5">
      <c r="B173" s="97">
        <v>45377</v>
      </c>
      <c r="C173" s="98">
        <v>84088</v>
      </c>
      <c r="D173" s="98" t="s">
        <v>317</v>
      </c>
      <c r="E173" s="98" t="s">
        <v>641</v>
      </c>
      <c r="G173" s="99">
        <v>50000</v>
      </c>
      <c r="H173" s="99">
        <v>0</v>
      </c>
      <c r="I173" s="99">
        <v>2043321696.11</v>
      </c>
    </row>
    <row r="174" spans="2:9" ht="25.5">
      <c r="B174" s="97">
        <v>45377</v>
      </c>
      <c r="C174" s="98">
        <v>84091</v>
      </c>
      <c r="D174" s="98" t="s">
        <v>317</v>
      </c>
      <c r="E174" s="98" t="s">
        <v>642</v>
      </c>
      <c r="G174" s="99">
        <v>5000</v>
      </c>
      <c r="H174" s="99">
        <v>0</v>
      </c>
      <c r="I174" s="99">
        <v>2043326696.11</v>
      </c>
    </row>
    <row r="175" spans="2:9" ht="38.25">
      <c r="B175" s="97">
        <v>45377</v>
      </c>
      <c r="C175" s="98">
        <v>84098</v>
      </c>
      <c r="D175" s="98" t="s">
        <v>263</v>
      </c>
      <c r="E175" s="98" t="s">
        <v>643</v>
      </c>
      <c r="G175" s="99">
        <v>0</v>
      </c>
      <c r="H175" s="99">
        <v>350635.67</v>
      </c>
      <c r="I175" s="99">
        <v>2042976060.44</v>
      </c>
    </row>
    <row r="176" spans="2:9" ht="38.25">
      <c r="B176" s="97">
        <v>45377</v>
      </c>
      <c r="C176" s="98">
        <v>84099</v>
      </c>
      <c r="D176" s="98" t="s">
        <v>263</v>
      </c>
      <c r="E176" s="98" t="s">
        <v>644</v>
      </c>
      <c r="G176" s="99">
        <v>0</v>
      </c>
      <c r="H176" s="99">
        <v>5636281.03</v>
      </c>
      <c r="I176" s="99">
        <v>2037339779.41</v>
      </c>
    </row>
    <row r="177" spans="2:9" ht="25.5">
      <c r="B177" s="97">
        <v>45378</v>
      </c>
      <c r="C177" s="98">
        <v>84136</v>
      </c>
      <c r="D177" s="98" t="s">
        <v>317</v>
      </c>
      <c r="E177" s="98" t="s">
        <v>645</v>
      </c>
      <c r="G177" s="99">
        <v>35000</v>
      </c>
      <c r="H177" s="99">
        <v>0</v>
      </c>
      <c r="I177" s="99">
        <v>2037374779.41</v>
      </c>
    </row>
    <row r="178" spans="2:9" ht="25.5">
      <c r="B178" s="97">
        <v>45378</v>
      </c>
      <c r="C178" s="98">
        <v>84149</v>
      </c>
      <c r="D178" s="98" t="s">
        <v>317</v>
      </c>
      <c r="E178" s="98" t="s">
        <v>646</v>
      </c>
      <c r="G178" s="99">
        <v>110000</v>
      </c>
      <c r="H178" s="99">
        <v>0</v>
      </c>
      <c r="I178" s="99">
        <v>2037484779.41</v>
      </c>
    </row>
    <row r="179" spans="2:9" ht="15">
      <c r="B179" s="97">
        <v>45378</v>
      </c>
      <c r="C179" s="98">
        <v>84164</v>
      </c>
      <c r="D179" s="98" t="s">
        <v>317</v>
      </c>
      <c r="E179" s="98" t="s">
        <v>647</v>
      </c>
      <c r="G179" s="99">
        <v>24033409.58</v>
      </c>
      <c r="H179" s="99">
        <v>0</v>
      </c>
      <c r="I179" s="99">
        <v>2061518188.99</v>
      </c>
    </row>
    <row r="180" spans="2:9" ht="51">
      <c r="B180" s="97">
        <v>45378</v>
      </c>
      <c r="C180" s="98">
        <v>84165</v>
      </c>
      <c r="D180" s="98" t="s">
        <v>317</v>
      </c>
      <c r="E180" s="98" t="s">
        <v>648</v>
      </c>
      <c r="G180" s="99">
        <v>2661713.87</v>
      </c>
      <c r="H180" s="99">
        <v>0</v>
      </c>
      <c r="I180" s="99">
        <v>2064179902.86</v>
      </c>
    </row>
    <row r="181" spans="2:9" ht="51">
      <c r="B181" s="97">
        <v>45378</v>
      </c>
      <c r="C181" s="98">
        <v>84166</v>
      </c>
      <c r="D181" s="98" t="s">
        <v>317</v>
      </c>
      <c r="E181" s="98" t="s">
        <v>649</v>
      </c>
      <c r="G181" s="99">
        <v>1198506.52</v>
      </c>
      <c r="H181" s="99">
        <v>0</v>
      </c>
      <c r="I181" s="99">
        <v>2065378409.38</v>
      </c>
    </row>
    <row r="182" spans="2:9" ht="38.25">
      <c r="B182" s="97">
        <v>45378</v>
      </c>
      <c r="C182" s="98">
        <v>84172</v>
      </c>
      <c r="D182" s="98" t="s">
        <v>317</v>
      </c>
      <c r="E182" s="98" t="s">
        <v>650</v>
      </c>
      <c r="G182" s="99">
        <v>5513969.69</v>
      </c>
      <c r="H182" s="99">
        <v>0</v>
      </c>
      <c r="I182" s="99">
        <v>2070892379.07</v>
      </c>
    </row>
    <row r="183" spans="2:9" ht="15">
      <c r="B183" s="97">
        <v>45379</v>
      </c>
      <c r="C183" s="98">
        <v>84175</v>
      </c>
      <c r="D183" s="98" t="s">
        <v>317</v>
      </c>
      <c r="E183" s="98" t="s">
        <v>651</v>
      </c>
      <c r="G183" s="99">
        <v>5000</v>
      </c>
      <c r="H183" s="99">
        <v>0</v>
      </c>
      <c r="I183" s="99">
        <v>2070897379.07</v>
      </c>
    </row>
    <row r="184" spans="2:9" ht="25.5">
      <c r="B184" s="97">
        <v>45379</v>
      </c>
      <c r="C184" s="98">
        <v>84178</v>
      </c>
      <c r="D184" s="98" t="s">
        <v>317</v>
      </c>
      <c r="E184" s="98" t="s">
        <v>652</v>
      </c>
      <c r="G184" s="99">
        <v>60000</v>
      </c>
      <c r="H184" s="99">
        <v>0</v>
      </c>
      <c r="I184" s="99">
        <v>2070957379.07</v>
      </c>
    </row>
    <row r="185" spans="7:8" ht="24" customHeight="1">
      <c r="G185" s="5">
        <f>SUM(G9:G184)</f>
        <v>201331168.69000003</v>
      </c>
      <c r="H185" s="5">
        <f>SUM(H9:H184)</f>
        <v>163685594.32999998</v>
      </c>
    </row>
    <row r="186" spans="6:9" ht="18" customHeight="1">
      <c r="F186" s="255" t="s">
        <v>653</v>
      </c>
      <c r="G186" s="253"/>
      <c r="H186" s="253"/>
      <c r="I186" s="253"/>
    </row>
    <row r="187" ht="0.95" customHeight="1"/>
    <row r="188" spans="6:9" ht="18" customHeight="1">
      <c r="F188" s="255" t="s">
        <v>654</v>
      </c>
      <c r="G188" s="253"/>
      <c r="H188" s="253"/>
      <c r="I188" s="253"/>
    </row>
    <row r="189" spans="6:9" ht="18" customHeight="1">
      <c r="F189" s="255" t="s">
        <v>655</v>
      </c>
      <c r="G189" s="253"/>
      <c r="H189" s="253"/>
      <c r="I189" s="253"/>
    </row>
    <row r="190" ht="20.1" customHeight="1"/>
    <row r="191" spans="2:11" ht="15.75">
      <c r="B191" s="159" t="s">
        <v>260</v>
      </c>
      <c r="C191" s="160"/>
      <c r="D191" s="161"/>
      <c r="E191" s="161"/>
      <c r="F191" s="161"/>
      <c r="G191" s="161"/>
      <c r="H191" s="161"/>
      <c r="I191" s="161"/>
      <c r="J191" s="161"/>
      <c r="K191" s="162"/>
    </row>
    <row r="192" spans="2:11" ht="15.75">
      <c r="B192" s="163"/>
      <c r="C192" s="56"/>
      <c r="D192" s="56"/>
      <c r="E192" s="56"/>
      <c r="F192" s="56"/>
      <c r="G192" s="56"/>
      <c r="H192" s="56"/>
      <c r="I192" s="56"/>
      <c r="J192" s="56"/>
      <c r="K192" s="164"/>
    </row>
    <row r="193" spans="2:11" ht="15.75">
      <c r="B193" s="163"/>
      <c r="C193" s="56"/>
      <c r="D193" s="56"/>
      <c r="E193" s="56"/>
      <c r="F193" s="56"/>
      <c r="G193" s="56"/>
      <c r="H193" s="56"/>
      <c r="I193" s="56"/>
      <c r="J193" s="56"/>
      <c r="K193" s="164"/>
    </row>
    <row r="194" spans="2:11" ht="15.75">
      <c r="B194" s="163"/>
      <c r="C194" s="56"/>
      <c r="D194" s="56"/>
      <c r="E194" s="56"/>
      <c r="F194" s="56"/>
      <c r="G194" s="56"/>
      <c r="H194" s="56"/>
      <c r="I194" s="56"/>
      <c r="J194" s="56"/>
      <c r="K194" s="164"/>
    </row>
    <row r="195" spans="2:11" ht="15.75">
      <c r="B195" s="163"/>
      <c r="C195" s="56"/>
      <c r="D195" s="56"/>
      <c r="E195" s="56"/>
      <c r="F195" s="56"/>
      <c r="G195" s="56"/>
      <c r="H195" s="56"/>
      <c r="I195" s="56"/>
      <c r="J195" s="56"/>
      <c r="K195" s="164"/>
    </row>
    <row r="196" spans="2:11" ht="15.75">
      <c r="B196" s="163"/>
      <c r="C196" s="56"/>
      <c r="D196" s="56"/>
      <c r="E196" s="56"/>
      <c r="F196" s="56"/>
      <c r="G196" s="56"/>
      <c r="H196" s="56"/>
      <c r="I196" s="56"/>
      <c r="J196" s="56"/>
      <c r="K196" s="164"/>
    </row>
    <row r="197" spans="2:11" ht="15.75">
      <c r="B197" s="249" t="s">
        <v>192</v>
      </c>
      <c r="C197" s="250"/>
      <c r="D197" s="250"/>
      <c r="E197" s="250"/>
      <c r="F197" s="250"/>
      <c r="G197" s="250"/>
      <c r="H197" s="250"/>
      <c r="I197" s="250"/>
      <c r="J197" s="250"/>
      <c r="K197" s="251"/>
    </row>
    <row r="198" spans="2:11" ht="15">
      <c r="B198" s="242" t="s">
        <v>656</v>
      </c>
      <c r="C198" s="243"/>
      <c r="D198" s="243"/>
      <c r="E198" s="243"/>
      <c r="F198" s="243"/>
      <c r="G198" s="243"/>
      <c r="H198" s="243"/>
      <c r="I198" s="243"/>
      <c r="J198" s="243"/>
      <c r="K198" s="244"/>
    </row>
    <row r="199" spans="2:11" ht="15.75">
      <c r="B199" s="245" t="s">
        <v>657</v>
      </c>
      <c r="C199" s="246"/>
      <c r="D199" s="246"/>
      <c r="E199" s="246"/>
      <c r="F199" s="246"/>
      <c r="G199" s="246"/>
      <c r="H199" s="246"/>
      <c r="I199" s="246"/>
      <c r="J199" s="246"/>
      <c r="K199" s="247"/>
    </row>
    <row r="200" spans="2:11" ht="15.75">
      <c r="B200" s="165"/>
      <c r="C200" s="58"/>
      <c r="D200" s="58"/>
      <c r="E200" s="58"/>
      <c r="F200" s="58"/>
      <c r="G200" s="58"/>
      <c r="H200" s="58"/>
      <c r="I200" s="58"/>
      <c r="J200" s="58"/>
      <c r="K200" s="166"/>
    </row>
    <row r="201" spans="2:11" ht="15.75">
      <c r="B201" s="163"/>
      <c r="C201" s="59" t="s">
        <v>195</v>
      </c>
      <c r="D201" s="59"/>
      <c r="E201" s="59"/>
      <c r="F201" s="59"/>
      <c r="G201" s="59"/>
      <c r="H201" s="59"/>
      <c r="I201" s="59"/>
      <c r="J201" s="59"/>
      <c r="K201" s="167"/>
    </row>
    <row r="202" spans="2:11" ht="15.75">
      <c r="B202" s="163"/>
      <c r="C202" s="60" t="s">
        <v>658</v>
      </c>
      <c r="D202" s="60"/>
      <c r="E202" s="61"/>
      <c r="F202" s="61"/>
      <c r="G202" s="61"/>
      <c r="H202" s="61"/>
      <c r="I202" s="60" t="s">
        <v>197</v>
      </c>
      <c r="J202" s="60"/>
      <c r="K202" s="168" t="s">
        <v>273</v>
      </c>
    </row>
    <row r="203" spans="2:11" ht="15.75">
      <c r="B203" s="163"/>
      <c r="C203" s="62" t="s">
        <v>199</v>
      </c>
      <c r="D203" s="18" t="s">
        <v>200</v>
      </c>
      <c r="E203" s="19"/>
      <c r="F203" s="79"/>
      <c r="G203" s="22"/>
      <c r="H203" s="80"/>
      <c r="I203" s="62"/>
      <c r="J203" s="63"/>
      <c r="K203" s="169"/>
    </row>
    <row r="204" spans="2:11" ht="15.75">
      <c r="B204" s="163"/>
      <c r="C204" s="62" t="s">
        <v>201</v>
      </c>
      <c r="D204" s="64"/>
      <c r="E204" s="65"/>
      <c r="F204" s="63"/>
      <c r="G204" s="22"/>
      <c r="H204" s="62" t="s">
        <v>659</v>
      </c>
      <c r="I204" s="62"/>
      <c r="J204" s="63"/>
      <c r="K204" s="170"/>
    </row>
    <row r="205" spans="2:11" ht="16.5" thickBot="1">
      <c r="B205" s="163"/>
      <c r="C205" s="62"/>
      <c r="D205" s="64"/>
      <c r="E205" s="65"/>
      <c r="F205" s="63"/>
      <c r="G205" s="20"/>
      <c r="H205" s="62"/>
      <c r="I205" s="62"/>
      <c r="J205" s="63"/>
      <c r="K205" s="170"/>
    </row>
    <row r="206" spans="2:11" ht="16.5" thickTop="1">
      <c r="B206" s="171"/>
      <c r="C206" s="83"/>
      <c r="D206" s="83"/>
      <c r="E206" s="83"/>
      <c r="F206" s="83"/>
      <c r="G206" s="83"/>
      <c r="H206" s="83"/>
      <c r="I206" s="83"/>
      <c r="J206" s="83"/>
      <c r="K206" s="172"/>
    </row>
    <row r="207" spans="2:11" ht="15.75">
      <c r="B207" s="173"/>
      <c r="C207" s="66"/>
      <c r="D207" s="66"/>
      <c r="E207" s="66"/>
      <c r="F207" s="66"/>
      <c r="G207" s="66"/>
      <c r="H207" s="66"/>
      <c r="I207" s="66"/>
      <c r="J207" s="66"/>
      <c r="K207" s="174" t="s">
        <v>203</v>
      </c>
    </row>
    <row r="208" spans="2:11" ht="15.75">
      <c r="B208" s="173"/>
      <c r="C208" s="67" t="s">
        <v>204</v>
      </c>
      <c r="D208" s="67"/>
      <c r="E208" s="67"/>
      <c r="F208" s="67"/>
      <c r="G208" s="67"/>
      <c r="H208" s="234"/>
      <c r="I208" s="234"/>
      <c r="J208" s="234"/>
      <c r="K208" s="175">
        <v>2033311804.71</v>
      </c>
    </row>
    <row r="209" spans="2:11" ht="15.75">
      <c r="B209" s="173"/>
      <c r="C209" s="66"/>
      <c r="D209" s="66"/>
      <c r="E209" s="66"/>
      <c r="F209" s="66"/>
      <c r="G209" s="66"/>
      <c r="H209" s="66"/>
      <c r="I209" s="66"/>
      <c r="J209" s="66"/>
      <c r="K209" s="175"/>
    </row>
    <row r="210" spans="2:11" ht="15.75">
      <c r="B210" s="173"/>
      <c r="C210" s="69" t="s">
        <v>205</v>
      </c>
      <c r="D210" s="69"/>
      <c r="E210" s="69"/>
      <c r="F210" s="69"/>
      <c r="G210" s="69"/>
      <c r="H210" s="66"/>
      <c r="I210" s="66"/>
      <c r="J210" s="66"/>
      <c r="K210" s="175"/>
    </row>
    <row r="211" spans="2:11" ht="15.75">
      <c r="B211" s="173"/>
      <c r="C211" s="66" t="s">
        <v>206</v>
      </c>
      <c r="D211" s="66"/>
      <c r="E211" s="66"/>
      <c r="F211" s="66"/>
      <c r="G211" s="66"/>
      <c r="H211" s="248"/>
      <c r="I211" s="248"/>
      <c r="J211" s="248"/>
      <c r="K211" s="175">
        <v>201331168.69000003</v>
      </c>
    </row>
    <row r="212" spans="2:11" ht="15.75">
      <c r="B212" s="173"/>
      <c r="C212" s="66" t="s">
        <v>660</v>
      </c>
      <c r="D212" s="66"/>
      <c r="E212" s="66"/>
      <c r="F212" s="66"/>
      <c r="G212" s="66"/>
      <c r="H212" s="234"/>
      <c r="I212" s="234"/>
      <c r="J212" s="234"/>
      <c r="K212" s="175"/>
    </row>
    <row r="213" spans="2:11" ht="15.75">
      <c r="B213" s="173"/>
      <c r="C213" s="66"/>
      <c r="D213" s="66"/>
      <c r="E213" s="66"/>
      <c r="F213" s="66"/>
      <c r="G213" s="66"/>
      <c r="H213" s="68"/>
      <c r="I213" s="68"/>
      <c r="J213" s="68"/>
      <c r="K213" s="175"/>
    </row>
    <row r="214" spans="2:11" ht="15.75">
      <c r="B214" s="173"/>
      <c r="C214" s="67" t="s">
        <v>212</v>
      </c>
      <c r="D214" s="67"/>
      <c r="E214" s="67"/>
      <c r="F214" s="67"/>
      <c r="G214" s="67"/>
      <c r="H214" s="66"/>
      <c r="I214" s="66"/>
      <c r="J214" s="66"/>
      <c r="K214" s="176">
        <f>+K208+K211+K212</f>
        <v>2234642973.4</v>
      </c>
    </row>
    <row r="215" spans="2:11" ht="15.75">
      <c r="B215" s="173"/>
      <c r="C215" s="66"/>
      <c r="D215" s="66"/>
      <c r="E215" s="66"/>
      <c r="F215" s="66"/>
      <c r="G215" s="66"/>
      <c r="H215" s="66"/>
      <c r="I215" s="66"/>
      <c r="J215" s="66"/>
      <c r="K215" s="175"/>
    </row>
    <row r="216" spans="2:11" ht="15.75">
      <c r="B216" s="173"/>
      <c r="C216" s="69" t="s">
        <v>213</v>
      </c>
      <c r="D216" s="69"/>
      <c r="E216" s="69"/>
      <c r="F216" s="69"/>
      <c r="G216" s="69"/>
      <c r="H216" s="66"/>
      <c r="I216" s="66"/>
      <c r="J216" s="66"/>
      <c r="K216" s="175"/>
    </row>
    <row r="217" spans="2:11" ht="15.75">
      <c r="B217" s="173"/>
      <c r="C217" s="66" t="s">
        <v>275</v>
      </c>
      <c r="D217" s="66"/>
      <c r="E217" s="66"/>
      <c r="F217" s="66"/>
      <c r="G217" s="66"/>
      <c r="H217" s="234"/>
      <c r="I217" s="234"/>
      <c r="J217" s="234"/>
      <c r="K217" s="175">
        <v>163685594.33</v>
      </c>
    </row>
    <row r="218" spans="2:11" ht="15.75">
      <c r="B218" s="173"/>
      <c r="C218" s="66" t="s">
        <v>661</v>
      </c>
      <c r="D218" s="66"/>
      <c r="E218" s="66"/>
      <c r="F218" s="66"/>
      <c r="G218" s="66"/>
      <c r="H218" s="68"/>
      <c r="I218" s="68"/>
      <c r="J218" s="68"/>
      <c r="K218" s="175">
        <v>0</v>
      </c>
    </row>
    <row r="219" spans="2:11" ht="15.75">
      <c r="B219" s="173"/>
      <c r="C219" s="66" t="s">
        <v>215</v>
      </c>
      <c r="D219" s="66"/>
      <c r="E219" s="66"/>
      <c r="F219" s="66"/>
      <c r="G219" s="66"/>
      <c r="H219" s="234"/>
      <c r="I219" s="234"/>
      <c r="J219" s="234"/>
      <c r="K219" s="175"/>
    </row>
    <row r="220" spans="2:11" ht="15.75">
      <c r="B220" s="173"/>
      <c r="C220" s="66" t="s">
        <v>256</v>
      </c>
      <c r="D220" s="66"/>
      <c r="E220" s="66"/>
      <c r="F220" s="66"/>
      <c r="G220" s="66"/>
      <c r="H220" s="68"/>
      <c r="I220" s="68"/>
      <c r="J220" s="68"/>
      <c r="K220" s="175"/>
    </row>
    <row r="221" spans="2:11" ht="15.75">
      <c r="B221" s="173"/>
      <c r="C221" s="66"/>
      <c r="D221" s="66"/>
      <c r="E221" s="66"/>
      <c r="F221" s="66"/>
      <c r="G221" s="66"/>
      <c r="H221" s="68"/>
      <c r="I221" s="68"/>
      <c r="J221" s="68"/>
      <c r="K221" s="175"/>
    </row>
    <row r="222" spans="2:11" ht="16.5" thickBot="1">
      <c r="B222" s="173"/>
      <c r="C222" s="67" t="s">
        <v>216</v>
      </c>
      <c r="D222" s="67"/>
      <c r="E222" s="67"/>
      <c r="F222" s="67"/>
      <c r="G222" s="67"/>
      <c r="H222" s="234"/>
      <c r="I222" s="234"/>
      <c r="J222" s="234"/>
      <c r="K222" s="177">
        <f>+K214-K217</f>
        <v>2070957379.0700002</v>
      </c>
    </row>
    <row r="223" spans="2:11" ht="16.5" thickTop="1">
      <c r="B223" s="173"/>
      <c r="C223" s="86"/>
      <c r="D223" s="86"/>
      <c r="E223" s="86"/>
      <c r="F223" s="86"/>
      <c r="G223" s="86"/>
      <c r="H223" s="86"/>
      <c r="I223" s="86"/>
      <c r="J223" s="86"/>
      <c r="K223" s="178"/>
    </row>
    <row r="224" spans="2:11" ht="15.75">
      <c r="B224" s="173"/>
      <c r="C224" s="66"/>
      <c r="D224" s="66"/>
      <c r="E224" s="66"/>
      <c r="F224" s="66"/>
      <c r="G224" s="66"/>
      <c r="H224" s="66"/>
      <c r="I224" s="66"/>
      <c r="J224" s="66"/>
      <c r="K224" s="179"/>
    </row>
    <row r="225" spans="2:11" ht="15.75">
      <c r="B225" s="173"/>
      <c r="C225" s="66"/>
      <c r="D225" s="66"/>
      <c r="E225" s="66"/>
      <c r="F225" s="66"/>
      <c r="G225" s="66"/>
      <c r="H225" s="66"/>
      <c r="I225" s="66"/>
      <c r="J225" s="66"/>
      <c r="K225" s="174" t="s">
        <v>217</v>
      </c>
    </row>
    <row r="226" spans="2:11" ht="15.75">
      <c r="B226" s="173"/>
      <c r="C226" s="67" t="s">
        <v>218</v>
      </c>
      <c r="D226" s="67"/>
      <c r="E226" s="67"/>
      <c r="F226" s="67"/>
      <c r="G226" s="67"/>
      <c r="H226" s="234"/>
      <c r="I226" s="234"/>
      <c r="J226" s="234"/>
      <c r="K226" s="175">
        <v>2037339779.41</v>
      </c>
    </row>
    <row r="227" spans="2:11" ht="15.75">
      <c r="B227" s="173"/>
      <c r="C227" s="67"/>
      <c r="D227" s="67"/>
      <c r="E227" s="67"/>
      <c r="F227" s="67"/>
      <c r="G227" s="67"/>
      <c r="H227" s="68"/>
      <c r="I227" s="68"/>
      <c r="J227" s="68"/>
      <c r="K227" s="175"/>
    </row>
    <row r="228" spans="2:11" ht="15.75">
      <c r="B228" s="173"/>
      <c r="C228" s="69" t="s">
        <v>205</v>
      </c>
      <c r="D228" s="69"/>
      <c r="E228" s="69"/>
      <c r="F228" s="69"/>
      <c r="G228" s="69"/>
      <c r="H228" s="66"/>
      <c r="I228" s="66"/>
      <c r="J228" s="66"/>
      <c r="K228" s="180"/>
    </row>
    <row r="229" spans="2:11" ht="15.75">
      <c r="B229" s="173"/>
      <c r="C229" s="66" t="s">
        <v>219</v>
      </c>
      <c r="D229" s="66"/>
      <c r="E229" s="66"/>
      <c r="F229" s="66"/>
      <c r="G229" s="66"/>
      <c r="H229" s="234"/>
      <c r="I229" s="234"/>
      <c r="J229" s="234"/>
      <c r="K229" s="175">
        <f>33552599.66+65000</f>
        <v>33617599.66</v>
      </c>
    </row>
    <row r="230" spans="2:11" ht="16.5" thickBot="1">
      <c r="B230" s="173"/>
      <c r="C230" s="67" t="s">
        <v>212</v>
      </c>
      <c r="D230" s="67"/>
      <c r="E230" s="67"/>
      <c r="F230" s="67"/>
      <c r="G230" s="67"/>
      <c r="H230" s="241"/>
      <c r="I230" s="241"/>
      <c r="J230" s="241"/>
      <c r="K230" s="177">
        <f>SUM(K226:K229)</f>
        <v>2070957379.0700002</v>
      </c>
    </row>
    <row r="231" spans="2:11" ht="16.5" thickTop="1">
      <c r="B231" s="173"/>
      <c r="C231" s="66"/>
      <c r="D231" s="66"/>
      <c r="E231" s="66"/>
      <c r="F231" s="66"/>
      <c r="G231" s="66"/>
      <c r="H231" s="66"/>
      <c r="I231" s="66"/>
      <c r="J231" s="66"/>
      <c r="K231" s="180"/>
    </row>
    <row r="232" spans="2:11" ht="15.75">
      <c r="B232" s="173"/>
      <c r="C232" s="69" t="s">
        <v>213</v>
      </c>
      <c r="D232" s="69"/>
      <c r="E232" s="69"/>
      <c r="F232" s="69"/>
      <c r="G232" s="69"/>
      <c r="H232" s="66"/>
      <c r="I232" s="66"/>
      <c r="J232" s="66"/>
      <c r="K232" s="175"/>
    </row>
    <row r="233" spans="2:11" ht="15.75">
      <c r="B233" s="173"/>
      <c r="C233" s="66" t="s">
        <v>662</v>
      </c>
      <c r="D233" s="66"/>
      <c r="E233" s="66"/>
      <c r="F233" s="66"/>
      <c r="G233" s="66"/>
      <c r="H233" s="241"/>
      <c r="I233" s="241"/>
      <c r="J233" s="241"/>
      <c r="K233" s="175"/>
    </row>
    <row r="234" spans="2:11" ht="15.75">
      <c r="B234" s="173"/>
      <c r="C234" s="66"/>
      <c r="D234" s="66"/>
      <c r="E234" s="66"/>
      <c r="F234" s="66"/>
      <c r="G234" s="66"/>
      <c r="H234" s="73"/>
      <c r="I234" s="73"/>
      <c r="J234" s="73"/>
      <c r="K234" s="175"/>
    </row>
    <row r="235" spans="2:11" ht="16.5" thickBot="1">
      <c r="B235" s="173"/>
      <c r="C235" s="67" t="s">
        <v>216</v>
      </c>
      <c r="D235" s="67"/>
      <c r="E235" s="67"/>
      <c r="F235" s="67"/>
      <c r="G235" s="67"/>
      <c r="H235" s="66"/>
      <c r="I235" s="66"/>
      <c r="J235" s="66"/>
      <c r="K235" s="177">
        <f>SUM(K230-K233)</f>
        <v>2070957379.0700002</v>
      </c>
    </row>
    <row r="236" spans="2:11" ht="17.25" thickBot="1" thickTop="1">
      <c r="B236" s="181"/>
      <c r="C236" s="43"/>
      <c r="D236" s="43"/>
      <c r="E236" s="43"/>
      <c r="F236" s="43"/>
      <c r="G236" s="43"/>
      <c r="H236" s="44"/>
      <c r="I236" s="44"/>
      <c r="J236" s="44"/>
      <c r="K236" s="182"/>
    </row>
    <row r="237" spans="2:11" ht="16.5" thickTop="1">
      <c r="B237" s="171"/>
      <c r="C237" s="89"/>
      <c r="D237" s="89"/>
      <c r="E237" s="89"/>
      <c r="F237" s="89"/>
      <c r="G237" s="89"/>
      <c r="H237" s="83"/>
      <c r="I237" s="83"/>
      <c r="J237" s="83"/>
      <c r="K237" s="183"/>
    </row>
    <row r="238" spans="2:11" ht="15.75">
      <c r="B238" s="173"/>
      <c r="C238" s="67"/>
      <c r="D238" s="67"/>
      <c r="E238" s="67"/>
      <c r="F238" s="67"/>
      <c r="G238" s="67"/>
      <c r="H238" s="66"/>
      <c r="I238" s="66"/>
      <c r="J238" s="66"/>
      <c r="K238" s="184"/>
    </row>
    <row r="239" spans="2:11" ht="15.75">
      <c r="B239" s="185"/>
      <c r="C239" s="50" t="s">
        <v>663</v>
      </c>
      <c r="D239" s="50"/>
      <c r="E239" s="74"/>
      <c r="F239" s="281" t="s">
        <v>664</v>
      </c>
      <c r="G239" s="281"/>
      <c r="H239" s="281"/>
      <c r="I239" s="281"/>
      <c r="J239" s="66"/>
      <c r="K239" s="186" t="s">
        <v>258</v>
      </c>
    </row>
    <row r="240" spans="2:11" ht="15.75">
      <c r="B240" s="173"/>
      <c r="C240" s="106" t="s">
        <v>224</v>
      </c>
      <c r="D240" s="106"/>
      <c r="E240" s="68"/>
      <c r="F240" s="239" t="s">
        <v>259</v>
      </c>
      <c r="G240" s="239"/>
      <c r="H240" s="239"/>
      <c r="I240" s="66"/>
      <c r="J240" s="234" t="s">
        <v>665</v>
      </c>
      <c r="K240" s="235"/>
    </row>
    <row r="241" spans="2:11" ht="15.75">
      <c r="B241" s="173"/>
      <c r="C241" s="66"/>
      <c r="D241" s="66"/>
      <c r="E241" s="68"/>
      <c r="F241" s="68"/>
      <c r="G241" s="68"/>
      <c r="H241" s="68"/>
      <c r="I241" s="66"/>
      <c r="J241" s="68"/>
      <c r="K241" s="187"/>
    </row>
    <row r="242" spans="2:11" ht="15.75">
      <c r="B242" s="185"/>
      <c r="C242" s="233" t="s">
        <v>666</v>
      </c>
      <c r="D242" s="233"/>
      <c r="E242" s="74"/>
      <c r="F242" s="281" t="s">
        <v>228</v>
      </c>
      <c r="G242" s="281"/>
      <c r="H242" s="281"/>
      <c r="I242" s="281"/>
      <c r="J242" s="66"/>
      <c r="K242" s="186" t="s">
        <v>261</v>
      </c>
    </row>
    <row r="243" spans="2:11" ht="15.75">
      <c r="B243" s="173"/>
      <c r="C243" s="106" t="s">
        <v>230</v>
      </c>
      <c r="D243" s="106"/>
      <c r="E243" s="68"/>
      <c r="F243" s="239" t="s">
        <v>232</v>
      </c>
      <c r="G243" s="239"/>
      <c r="H243" s="239"/>
      <c r="I243" s="66"/>
      <c r="J243" s="234" t="s">
        <v>667</v>
      </c>
      <c r="K243" s="235"/>
    </row>
    <row r="244" spans="2:11" ht="15.75">
      <c r="B244" s="173"/>
      <c r="C244" s="67"/>
      <c r="D244" s="67"/>
      <c r="E244" s="67"/>
      <c r="F244" s="67"/>
      <c r="G244" s="67"/>
      <c r="H244" s="66"/>
      <c r="I244" s="66"/>
      <c r="J244" s="66"/>
      <c r="K244" s="188"/>
    </row>
    <row r="245" spans="2:11" ht="15.75">
      <c r="B245" s="189"/>
      <c r="C245" s="190"/>
      <c r="D245" s="190"/>
      <c r="E245" s="190"/>
      <c r="F245" s="190"/>
      <c r="G245" s="190"/>
      <c r="H245" s="191"/>
      <c r="I245" s="192"/>
      <c r="J245" s="191"/>
      <c r="K245" s="193"/>
    </row>
  </sheetData>
  <protectedRanges>
    <protectedRange sqref="F239" name="Rango1_2_1"/>
    <protectedRange sqref="F242 K242" name="Rango1_2_1_1"/>
    <protectedRange sqref="J203:J205" name="Rango1_1"/>
    <protectedRange sqref="C242" name="Rango1_2_1_1_1"/>
    <protectedRange sqref="K239" name="Rango1_2_1_3"/>
    <protectedRange sqref="C239" name="Rango1_2_1_2"/>
  </protectedRanges>
  <mergeCells count="25">
    <mergeCell ref="H217:J217"/>
    <mergeCell ref="B2:I2"/>
    <mergeCell ref="B4:I4"/>
    <mergeCell ref="F186:I186"/>
    <mergeCell ref="F188:I188"/>
    <mergeCell ref="F189:I189"/>
    <mergeCell ref="B197:K197"/>
    <mergeCell ref="B198:K198"/>
    <mergeCell ref="B199:K199"/>
    <mergeCell ref="H208:J208"/>
    <mergeCell ref="H211:J211"/>
    <mergeCell ref="H212:J212"/>
    <mergeCell ref="C242:D242"/>
    <mergeCell ref="F242:I242"/>
    <mergeCell ref="F243:H243"/>
    <mergeCell ref="J243:K243"/>
    <mergeCell ref="H219:J219"/>
    <mergeCell ref="H222:J222"/>
    <mergeCell ref="H226:J226"/>
    <mergeCell ref="H229:J229"/>
    <mergeCell ref="H230:J230"/>
    <mergeCell ref="H233:J233"/>
    <mergeCell ref="F239:I239"/>
    <mergeCell ref="F240:H240"/>
    <mergeCell ref="J240:K240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8EDFB-BDC4-4E76-A04D-4B2FB52F7606}">
  <dimension ref="B2:K74"/>
  <sheetViews>
    <sheetView workbookViewId="0" topLeftCell="A8">
      <selection activeCell="I18" sqref="I18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4.710937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252" t="s">
        <v>0</v>
      </c>
      <c r="C2" s="253"/>
      <c r="D2" s="253"/>
      <c r="E2" s="253"/>
      <c r="F2" s="253"/>
      <c r="G2" s="253"/>
      <c r="H2" s="253"/>
      <c r="I2" s="253"/>
    </row>
    <row r="3" ht="15" hidden="1"/>
    <row r="4" spans="2:9" ht="15">
      <c r="B4" s="254" t="s">
        <v>262</v>
      </c>
      <c r="C4" s="253"/>
      <c r="D4" s="253"/>
      <c r="E4" s="253"/>
      <c r="F4" s="253"/>
      <c r="G4" s="253"/>
      <c r="H4" s="253"/>
      <c r="I4" s="253"/>
    </row>
    <row r="7" spans="2:9" ht="15">
      <c r="B7" s="96" t="s">
        <v>1</v>
      </c>
      <c r="C7" s="96" t="s">
        <v>2</v>
      </c>
      <c r="D7" s="96" t="s">
        <v>3</v>
      </c>
      <c r="E7" s="96" t="s">
        <v>4</v>
      </c>
      <c r="G7" s="96" t="s">
        <v>5</v>
      </c>
      <c r="H7" s="96" t="s">
        <v>6</v>
      </c>
      <c r="I7" s="96" t="s">
        <v>7</v>
      </c>
    </row>
    <row r="8" spans="2:9" ht="15">
      <c r="B8" s="97">
        <v>45351</v>
      </c>
      <c r="C8" s="98">
        <v>0</v>
      </c>
      <c r="D8" s="98" t="s">
        <v>8</v>
      </c>
      <c r="E8" s="98"/>
      <c r="G8" s="99">
        <v>404354.2</v>
      </c>
      <c r="H8" s="99">
        <v>398881.47</v>
      </c>
      <c r="I8" s="99">
        <v>5472.73</v>
      </c>
    </row>
    <row r="9" spans="2:9" ht="38.25">
      <c r="B9" s="97">
        <v>45358</v>
      </c>
      <c r="C9" s="98">
        <v>83536</v>
      </c>
      <c r="D9" s="98" t="s">
        <v>263</v>
      </c>
      <c r="E9" s="98" t="s">
        <v>264</v>
      </c>
      <c r="G9" s="99">
        <v>0</v>
      </c>
      <c r="H9" s="99">
        <v>2739.73</v>
      </c>
      <c r="I9" s="99">
        <v>0</v>
      </c>
    </row>
    <row r="10" spans="2:9" ht="38.25">
      <c r="B10" s="97">
        <v>45358</v>
      </c>
      <c r="C10" s="98">
        <v>83536</v>
      </c>
      <c r="D10" s="98" t="s">
        <v>263</v>
      </c>
      <c r="E10" s="98" t="s">
        <v>264</v>
      </c>
      <c r="G10" s="99">
        <v>0</v>
      </c>
      <c r="H10" s="99">
        <v>2733</v>
      </c>
      <c r="I10" s="99">
        <v>0</v>
      </c>
    </row>
    <row r="11" spans="2:9" ht="38.25">
      <c r="B11" s="97">
        <v>45370</v>
      </c>
      <c r="C11" s="98">
        <v>83525</v>
      </c>
      <c r="D11" s="98" t="s">
        <v>263</v>
      </c>
      <c r="E11" s="98" t="s">
        <v>265</v>
      </c>
      <c r="G11" s="99">
        <v>145640.59</v>
      </c>
      <c r="H11" s="99">
        <v>0</v>
      </c>
      <c r="I11" s="99">
        <v>145640.59</v>
      </c>
    </row>
    <row r="12" spans="2:9" ht="38.25">
      <c r="B12" s="97">
        <v>45376</v>
      </c>
      <c r="C12" s="98">
        <v>84311</v>
      </c>
      <c r="D12" s="98" t="s">
        <v>263</v>
      </c>
      <c r="E12" s="98" t="s">
        <v>266</v>
      </c>
      <c r="G12" s="99">
        <v>0</v>
      </c>
      <c r="H12" s="99">
        <v>145640.59</v>
      </c>
      <c r="I12" s="99">
        <v>0</v>
      </c>
    </row>
    <row r="13" spans="7:8" ht="15">
      <c r="G13" s="100">
        <f>SUM(G9:G12)</f>
        <v>145640.59</v>
      </c>
      <c r="H13" s="100">
        <f>SUM(H9:H12)</f>
        <v>151113.32</v>
      </c>
    </row>
    <row r="14" spans="6:9" ht="15">
      <c r="F14" s="255" t="s">
        <v>267</v>
      </c>
      <c r="G14" s="253"/>
      <c r="H14" s="253"/>
      <c r="I14" s="253"/>
    </row>
    <row r="16" spans="6:9" ht="15">
      <c r="F16" s="255" t="s">
        <v>268</v>
      </c>
      <c r="G16" s="253"/>
      <c r="H16" s="253"/>
      <c r="I16" s="253"/>
    </row>
    <row r="17" spans="6:9" ht="15">
      <c r="F17" s="255" t="s">
        <v>269</v>
      </c>
      <c r="G17" s="253"/>
      <c r="H17" s="253"/>
      <c r="I17" s="253"/>
    </row>
    <row r="19" ht="15.75" thickBot="1"/>
    <row r="20" spans="2:11" ht="15.75">
      <c r="B20" s="6"/>
      <c r="C20" s="8"/>
      <c r="D20" s="8"/>
      <c r="E20" s="8"/>
      <c r="F20" s="8"/>
      <c r="G20" s="8"/>
      <c r="H20" s="8"/>
      <c r="I20" s="8"/>
      <c r="J20" s="8"/>
      <c r="K20" s="9"/>
    </row>
    <row r="21" spans="2:11" ht="15.75">
      <c r="B21" s="78"/>
      <c r="C21" s="56"/>
      <c r="D21" s="56"/>
      <c r="E21" s="56"/>
      <c r="F21" s="56"/>
      <c r="G21" s="56"/>
      <c r="H21" s="56"/>
      <c r="I21" s="56"/>
      <c r="J21" s="56"/>
      <c r="K21" s="11"/>
    </row>
    <row r="22" spans="2:11" ht="15.75">
      <c r="B22" s="10"/>
      <c r="C22" s="56"/>
      <c r="D22" s="56"/>
      <c r="E22" s="56"/>
      <c r="F22" s="56"/>
      <c r="G22" s="56"/>
      <c r="H22" s="56"/>
      <c r="I22" s="56"/>
      <c r="J22" s="56"/>
      <c r="K22" s="11"/>
    </row>
    <row r="23" spans="2:11" ht="15.75">
      <c r="B23" s="10"/>
      <c r="C23" s="56"/>
      <c r="D23" s="56"/>
      <c r="E23" s="56"/>
      <c r="F23" s="56"/>
      <c r="G23" s="56"/>
      <c r="H23" s="56"/>
      <c r="I23" s="56"/>
      <c r="J23" s="56"/>
      <c r="K23" s="11"/>
    </row>
    <row r="24" spans="2:11" ht="15.75">
      <c r="B24" s="10"/>
      <c r="C24" s="56"/>
      <c r="D24" s="56"/>
      <c r="E24" s="56"/>
      <c r="F24" s="56"/>
      <c r="G24" s="56"/>
      <c r="H24" s="56"/>
      <c r="I24" s="56"/>
      <c r="J24" s="56"/>
      <c r="K24" s="11"/>
    </row>
    <row r="25" spans="2:11" ht="15.75">
      <c r="B25" s="10"/>
      <c r="C25" s="56"/>
      <c r="D25" s="56"/>
      <c r="E25" s="56"/>
      <c r="F25" s="56"/>
      <c r="G25" s="56"/>
      <c r="H25" s="56"/>
      <c r="I25" s="56"/>
      <c r="J25" s="56"/>
      <c r="K25" s="11"/>
    </row>
    <row r="26" spans="2:11" ht="15.75">
      <c r="B26" s="259" t="s">
        <v>192</v>
      </c>
      <c r="C26" s="250"/>
      <c r="D26" s="250"/>
      <c r="E26" s="250"/>
      <c r="F26" s="250"/>
      <c r="G26" s="250"/>
      <c r="H26" s="250"/>
      <c r="I26" s="250"/>
      <c r="J26" s="250"/>
      <c r="K26" s="260"/>
    </row>
    <row r="27" spans="2:11" ht="15">
      <c r="B27" s="261" t="s">
        <v>270</v>
      </c>
      <c r="C27" s="243"/>
      <c r="D27" s="243"/>
      <c r="E27" s="243"/>
      <c r="F27" s="243"/>
      <c r="G27" s="243"/>
      <c r="H27" s="243"/>
      <c r="I27" s="243"/>
      <c r="J27" s="243"/>
      <c r="K27" s="262"/>
    </row>
    <row r="28" spans="2:11" ht="15.75">
      <c r="B28" s="14"/>
      <c r="C28" s="58"/>
      <c r="D28" s="58"/>
      <c r="E28" s="58"/>
      <c r="F28" s="273" t="s">
        <v>271</v>
      </c>
      <c r="G28" s="273"/>
      <c r="H28" s="273"/>
      <c r="I28" s="273"/>
      <c r="J28" s="273"/>
      <c r="K28" s="15"/>
    </row>
    <row r="29" spans="2:11" ht="15.75">
      <c r="B29" s="14"/>
      <c r="C29" s="58"/>
      <c r="D29" s="58"/>
      <c r="E29" s="58"/>
      <c r="F29" s="58"/>
      <c r="G29" s="58"/>
      <c r="H29" s="58"/>
      <c r="I29" s="58"/>
      <c r="J29" s="58"/>
      <c r="K29" s="15"/>
    </row>
    <row r="30" spans="2:11" ht="15.75">
      <c r="B30" s="10"/>
      <c r="C30" s="59" t="s">
        <v>195</v>
      </c>
      <c r="D30" s="59"/>
      <c r="E30" s="59"/>
      <c r="F30" s="59"/>
      <c r="G30" s="59"/>
      <c r="H30" s="59"/>
      <c r="I30" s="59"/>
      <c r="J30" s="59"/>
      <c r="K30" s="16"/>
    </row>
    <row r="31" spans="2:11" ht="15.75">
      <c r="B31" s="10"/>
      <c r="C31" s="60" t="s">
        <v>272</v>
      </c>
      <c r="D31" s="60"/>
      <c r="E31" s="61"/>
      <c r="F31" s="61"/>
      <c r="G31" s="61"/>
      <c r="H31" s="61"/>
      <c r="I31" s="60" t="s">
        <v>197</v>
      </c>
      <c r="J31" s="60"/>
      <c r="K31" s="17" t="s">
        <v>273</v>
      </c>
    </row>
    <row r="32" spans="2:11" ht="15.75">
      <c r="B32" s="10"/>
      <c r="C32" s="62" t="s">
        <v>199</v>
      </c>
      <c r="D32" s="18" t="s">
        <v>200</v>
      </c>
      <c r="E32" s="19"/>
      <c r="F32" s="79"/>
      <c r="G32" s="22"/>
      <c r="H32" s="80"/>
      <c r="I32" s="62"/>
      <c r="J32" s="63"/>
      <c r="K32" s="81"/>
    </row>
    <row r="33" spans="2:11" ht="15.75">
      <c r="B33" s="10"/>
      <c r="C33" s="62" t="s">
        <v>201</v>
      </c>
      <c r="D33" s="64"/>
      <c r="E33" s="65"/>
      <c r="F33" s="63"/>
      <c r="G33" s="22"/>
      <c r="H33" s="62" t="s">
        <v>251</v>
      </c>
      <c r="I33" s="62"/>
      <c r="J33" s="63"/>
      <c r="K33" s="21"/>
    </row>
    <row r="34" spans="2:11" ht="16.5" thickBot="1">
      <c r="B34" s="10"/>
      <c r="C34" s="62"/>
      <c r="D34" s="64"/>
      <c r="E34" s="65"/>
      <c r="F34" s="63"/>
      <c r="G34" s="20"/>
      <c r="H34" s="62"/>
      <c r="I34" s="62"/>
      <c r="J34" s="63"/>
      <c r="K34" s="21"/>
    </row>
    <row r="35" spans="2:11" ht="16.5" thickTop="1">
      <c r="B35" s="82"/>
      <c r="C35" s="83"/>
      <c r="D35" s="83"/>
      <c r="E35" s="83"/>
      <c r="F35" s="83"/>
      <c r="G35" s="83"/>
      <c r="H35" s="83"/>
      <c r="I35" s="83"/>
      <c r="J35" s="83"/>
      <c r="K35" s="84"/>
    </row>
    <row r="36" spans="2:11" ht="15.75">
      <c r="B36" s="30"/>
      <c r="C36" s="66"/>
      <c r="D36" s="66"/>
      <c r="E36" s="66"/>
      <c r="F36" s="66"/>
      <c r="G36" s="66"/>
      <c r="H36" s="66"/>
      <c r="I36" s="66"/>
      <c r="J36" s="66"/>
      <c r="K36" s="32" t="s">
        <v>203</v>
      </c>
    </row>
    <row r="37" spans="2:11" ht="15.75">
      <c r="B37" s="30"/>
      <c r="C37" s="67" t="s">
        <v>204</v>
      </c>
      <c r="D37" s="67"/>
      <c r="E37" s="67"/>
      <c r="F37" s="67"/>
      <c r="G37" s="67"/>
      <c r="H37" s="234"/>
      <c r="I37" s="234"/>
      <c r="J37" s="234"/>
      <c r="K37" s="33">
        <v>5472.73</v>
      </c>
    </row>
    <row r="38" spans="2:11" ht="15.75">
      <c r="B38" s="30"/>
      <c r="C38" s="66"/>
      <c r="D38" s="66"/>
      <c r="E38" s="66"/>
      <c r="F38" s="66"/>
      <c r="G38" s="66"/>
      <c r="H38" s="66"/>
      <c r="I38" s="66"/>
      <c r="J38" s="66"/>
      <c r="K38" s="33"/>
    </row>
    <row r="39" spans="2:11" ht="15.75">
      <c r="B39" s="30"/>
      <c r="C39" s="69" t="s">
        <v>205</v>
      </c>
      <c r="D39" s="69"/>
      <c r="E39" s="69"/>
      <c r="F39" s="69"/>
      <c r="G39" s="69"/>
      <c r="H39" s="66"/>
      <c r="I39" s="66"/>
      <c r="J39" s="66"/>
      <c r="K39" s="33"/>
    </row>
    <row r="40" spans="2:11" ht="15.75">
      <c r="B40" s="30"/>
      <c r="C40" s="66" t="s">
        <v>274</v>
      </c>
      <c r="D40" s="66"/>
      <c r="E40" s="66"/>
      <c r="F40" s="66"/>
      <c r="G40" s="66"/>
      <c r="H40" s="248"/>
      <c r="I40" s="248"/>
      <c r="J40" s="248"/>
      <c r="K40" s="33">
        <v>145640.59</v>
      </c>
    </row>
    <row r="41" spans="2:11" ht="15.75">
      <c r="B41" s="30"/>
      <c r="C41" s="66" t="s">
        <v>253</v>
      </c>
      <c r="D41" s="66"/>
      <c r="E41" s="66"/>
      <c r="F41" s="66"/>
      <c r="G41" s="66"/>
      <c r="H41" s="234"/>
      <c r="I41" s="234"/>
      <c r="J41" s="234"/>
      <c r="K41" s="33"/>
    </row>
    <row r="42" spans="2:11" ht="15.75">
      <c r="B42" s="30"/>
      <c r="C42" s="66"/>
      <c r="D42" s="66"/>
      <c r="E42" s="66"/>
      <c r="F42" s="66"/>
      <c r="G42" s="66"/>
      <c r="H42" s="68"/>
      <c r="I42" s="68"/>
      <c r="J42" s="68"/>
      <c r="K42" s="33"/>
    </row>
    <row r="43" spans="2:11" ht="15.75">
      <c r="B43" s="30"/>
      <c r="C43" s="67" t="s">
        <v>212</v>
      </c>
      <c r="D43" s="67"/>
      <c r="E43" s="67"/>
      <c r="F43" s="67"/>
      <c r="G43" s="67"/>
      <c r="H43" s="66"/>
      <c r="I43" s="66"/>
      <c r="J43" s="66"/>
      <c r="K43" s="85">
        <f>+K37+K40</f>
        <v>151113.32</v>
      </c>
    </row>
    <row r="44" spans="2:11" ht="15.75">
      <c r="B44" s="30"/>
      <c r="C44" s="66"/>
      <c r="D44" s="66"/>
      <c r="E44" s="66"/>
      <c r="F44" s="66"/>
      <c r="G44" s="66"/>
      <c r="H44" s="66"/>
      <c r="I44" s="66"/>
      <c r="J44" s="66"/>
      <c r="K44" s="33"/>
    </row>
    <row r="45" spans="2:11" ht="15.75">
      <c r="B45" s="30"/>
      <c r="C45" s="69" t="s">
        <v>213</v>
      </c>
      <c r="D45" s="69"/>
      <c r="E45" s="69"/>
      <c r="F45" s="69"/>
      <c r="G45" s="69"/>
      <c r="H45" s="66"/>
      <c r="I45" s="66"/>
      <c r="J45" s="66"/>
      <c r="K45" s="33"/>
    </row>
    <row r="46" spans="2:11" ht="15.75">
      <c r="B46" s="30"/>
      <c r="C46" s="66"/>
      <c r="D46" s="66"/>
      <c r="E46" s="66"/>
      <c r="F46" s="66"/>
      <c r="G46" s="66"/>
      <c r="H46" s="234"/>
      <c r="I46" s="234"/>
      <c r="J46" s="234"/>
      <c r="K46" s="33"/>
    </row>
    <row r="47" spans="2:11" ht="15.75">
      <c r="B47" s="30"/>
      <c r="C47" s="66" t="s">
        <v>275</v>
      </c>
      <c r="D47" s="66"/>
      <c r="E47" s="66"/>
      <c r="F47" s="66"/>
      <c r="G47" s="66"/>
      <c r="H47" s="68"/>
      <c r="I47" s="68"/>
      <c r="J47" s="68"/>
      <c r="K47" s="33">
        <v>151113.32</v>
      </c>
    </row>
    <row r="48" spans="2:11" ht="15.75">
      <c r="B48" s="30"/>
      <c r="C48" s="66" t="s">
        <v>215</v>
      </c>
      <c r="D48" s="66"/>
      <c r="E48" s="66"/>
      <c r="F48" s="66"/>
      <c r="G48" s="66"/>
      <c r="H48" s="234"/>
      <c r="I48" s="234"/>
      <c r="J48" s="234"/>
      <c r="K48" s="33"/>
    </row>
    <row r="49" spans="2:11" ht="15.75">
      <c r="B49" s="30"/>
      <c r="C49" s="66"/>
      <c r="D49" s="66"/>
      <c r="E49" s="66"/>
      <c r="F49" s="66"/>
      <c r="G49" s="66"/>
      <c r="H49" s="68"/>
      <c r="I49" s="68"/>
      <c r="J49" s="68"/>
      <c r="K49" s="33"/>
    </row>
    <row r="50" spans="2:11" ht="15.75">
      <c r="B50" s="30"/>
      <c r="C50" s="66"/>
      <c r="D50" s="66"/>
      <c r="E50" s="66"/>
      <c r="F50" s="66"/>
      <c r="G50" s="66"/>
      <c r="H50" s="68"/>
      <c r="I50" s="68"/>
      <c r="J50" s="68"/>
      <c r="K50" s="33"/>
    </row>
    <row r="51" spans="2:11" ht="16.5" thickBot="1">
      <c r="B51" s="30"/>
      <c r="C51" s="67" t="s">
        <v>216</v>
      </c>
      <c r="D51" s="67"/>
      <c r="E51" s="67"/>
      <c r="F51" s="67"/>
      <c r="G51" s="67"/>
      <c r="H51" s="234"/>
      <c r="I51" s="234"/>
      <c r="J51" s="234"/>
      <c r="K51" s="36">
        <f>+K43-K46-K47</f>
        <v>0</v>
      </c>
    </row>
    <row r="52" spans="2:11" ht="16.5" thickTop="1">
      <c r="B52" s="30"/>
      <c r="C52" s="86"/>
      <c r="D52" s="86"/>
      <c r="E52" s="86"/>
      <c r="F52" s="86"/>
      <c r="G52" s="86"/>
      <c r="H52" s="86"/>
      <c r="I52" s="86"/>
      <c r="J52" s="86"/>
      <c r="K52" s="87"/>
    </row>
    <row r="53" spans="2:11" ht="15.75">
      <c r="B53" s="30"/>
      <c r="C53" s="66"/>
      <c r="D53" s="66"/>
      <c r="E53" s="66"/>
      <c r="F53" s="66"/>
      <c r="G53" s="66"/>
      <c r="H53" s="66"/>
      <c r="I53" s="66"/>
      <c r="J53" s="66"/>
      <c r="K53" s="31"/>
    </row>
    <row r="54" spans="2:11" ht="15.75">
      <c r="B54" s="30"/>
      <c r="C54" s="66"/>
      <c r="D54" s="66"/>
      <c r="E54" s="66"/>
      <c r="F54" s="66"/>
      <c r="G54" s="66"/>
      <c r="H54" s="66"/>
      <c r="I54" s="66"/>
      <c r="J54" s="66"/>
      <c r="K54" s="32" t="s">
        <v>217</v>
      </c>
    </row>
    <row r="55" spans="2:11" ht="15.75">
      <c r="B55" s="30"/>
      <c r="C55" s="67" t="s">
        <v>218</v>
      </c>
      <c r="D55" s="67"/>
      <c r="E55" s="67"/>
      <c r="F55" s="67"/>
      <c r="G55" s="67"/>
      <c r="H55" s="234"/>
      <c r="I55" s="234"/>
      <c r="J55" s="234"/>
      <c r="K55" s="33">
        <v>0</v>
      </c>
    </row>
    <row r="56" spans="2:11" ht="15.75">
      <c r="B56" s="30"/>
      <c r="C56" s="67"/>
      <c r="D56" s="67"/>
      <c r="E56" s="67"/>
      <c r="F56" s="67"/>
      <c r="G56" s="67"/>
      <c r="H56" s="68"/>
      <c r="I56" s="68"/>
      <c r="J56" s="68"/>
      <c r="K56" s="33"/>
    </row>
    <row r="57" spans="2:11" ht="15.75">
      <c r="B57" s="30"/>
      <c r="C57" s="69" t="s">
        <v>205</v>
      </c>
      <c r="D57" s="69"/>
      <c r="E57" s="69"/>
      <c r="F57" s="69"/>
      <c r="G57" s="69"/>
      <c r="H57" s="66"/>
      <c r="I57" s="66"/>
      <c r="J57" s="66"/>
      <c r="K57" s="38"/>
    </row>
    <row r="58" spans="2:11" ht="15.75">
      <c r="B58" s="30"/>
      <c r="C58" s="66" t="s">
        <v>219</v>
      </c>
      <c r="D58" s="66"/>
      <c r="E58" s="66"/>
      <c r="F58" s="66"/>
      <c r="G58" s="66"/>
      <c r="H58" s="234"/>
      <c r="I58" s="234"/>
      <c r="J58" s="234"/>
      <c r="K58" s="33">
        <v>0</v>
      </c>
    </row>
    <row r="59" spans="2:11" ht="15.75">
      <c r="B59" s="30"/>
      <c r="C59" s="67" t="s">
        <v>212</v>
      </c>
      <c r="D59" s="67"/>
      <c r="E59" s="67"/>
      <c r="F59" s="67"/>
      <c r="G59" s="67"/>
      <c r="H59" s="241"/>
      <c r="I59" s="241"/>
      <c r="J59" s="241"/>
      <c r="K59" s="88">
        <f>SUM(K55:K58)</f>
        <v>0</v>
      </c>
    </row>
    <row r="60" spans="2:11" ht="15.75">
      <c r="B60" s="30"/>
      <c r="C60" s="66"/>
      <c r="D60" s="66"/>
      <c r="E60" s="66"/>
      <c r="F60" s="66"/>
      <c r="G60" s="66"/>
      <c r="H60" s="66"/>
      <c r="I60" s="66"/>
      <c r="J60" s="66"/>
      <c r="K60" s="38"/>
    </row>
    <row r="61" spans="2:11" ht="15.75">
      <c r="B61" s="30"/>
      <c r="C61" s="69" t="s">
        <v>213</v>
      </c>
      <c r="D61" s="69"/>
      <c r="E61" s="69"/>
      <c r="F61" s="69"/>
      <c r="G61" s="69"/>
      <c r="H61" s="66"/>
      <c r="I61" s="66"/>
      <c r="J61" s="66"/>
      <c r="K61" s="33"/>
    </row>
    <row r="62" spans="2:11" ht="15.75">
      <c r="B62" s="30"/>
      <c r="C62" s="66" t="s">
        <v>276</v>
      </c>
      <c r="D62" s="66"/>
      <c r="E62" s="66"/>
      <c r="F62" s="66"/>
      <c r="G62" s="66"/>
      <c r="H62" s="241"/>
      <c r="I62" s="241"/>
      <c r="J62" s="241"/>
      <c r="K62" s="33">
        <v>0</v>
      </c>
    </row>
    <row r="63" spans="2:11" ht="15.75">
      <c r="B63" s="30"/>
      <c r="C63" s="66"/>
      <c r="D63" s="66"/>
      <c r="E63" s="66"/>
      <c r="F63" s="66"/>
      <c r="G63" s="66"/>
      <c r="H63" s="73"/>
      <c r="I63" s="73"/>
      <c r="J63" s="73"/>
      <c r="K63" s="33"/>
    </row>
    <row r="64" spans="2:11" ht="16.5" thickBot="1">
      <c r="B64" s="30"/>
      <c r="C64" s="67" t="s">
        <v>216</v>
      </c>
      <c r="D64" s="67"/>
      <c r="E64" s="67"/>
      <c r="F64" s="67"/>
      <c r="G64" s="67"/>
      <c r="H64" s="66"/>
      <c r="I64" s="66"/>
      <c r="J64" s="66"/>
      <c r="K64" s="36">
        <f>SUM(K59-K62)</f>
        <v>0</v>
      </c>
    </row>
    <row r="65" spans="2:11" ht="17.25" thickBot="1" thickTop="1">
      <c r="B65" s="42"/>
      <c r="C65" s="43"/>
      <c r="D65" s="43"/>
      <c r="E65" s="43"/>
      <c r="F65" s="43"/>
      <c r="G65" s="43"/>
      <c r="H65" s="44"/>
      <c r="I65" s="44"/>
      <c r="J65" s="44"/>
      <c r="K65" s="45"/>
    </row>
    <row r="66" spans="2:11" ht="16.5" thickTop="1">
      <c r="B66" s="82"/>
      <c r="C66" s="89"/>
      <c r="D66" s="89"/>
      <c r="E66" s="89"/>
      <c r="F66" s="89"/>
      <c r="G66" s="89"/>
      <c r="H66" s="83"/>
      <c r="I66" s="83"/>
      <c r="J66" s="83"/>
      <c r="K66" s="46"/>
    </row>
    <row r="67" spans="2:11" ht="15.75">
      <c r="B67" s="30"/>
      <c r="C67" s="67"/>
      <c r="D67" s="67"/>
      <c r="E67" s="67"/>
      <c r="F67" s="67"/>
      <c r="G67" s="67"/>
      <c r="H67" s="66"/>
      <c r="I67" s="66"/>
      <c r="J67" s="66"/>
      <c r="K67" s="47"/>
    </row>
    <row r="68" spans="2:11" ht="15.75">
      <c r="B68" s="272" t="s">
        <v>221</v>
      </c>
      <c r="C68" s="233"/>
      <c r="D68" s="233"/>
      <c r="E68" s="74"/>
      <c r="F68" s="233" t="s">
        <v>277</v>
      </c>
      <c r="G68" s="233"/>
      <c r="H68" s="233"/>
      <c r="I68" s="76"/>
      <c r="J68" s="74"/>
      <c r="K68" s="51" t="s">
        <v>258</v>
      </c>
    </row>
    <row r="69" spans="2:11" ht="15.75">
      <c r="B69" s="271" t="s">
        <v>224</v>
      </c>
      <c r="C69" s="239"/>
      <c r="D69" s="239"/>
      <c r="E69" s="68"/>
      <c r="F69" s="239" t="s">
        <v>259</v>
      </c>
      <c r="G69" s="239"/>
      <c r="H69" s="239"/>
      <c r="I69" s="66"/>
      <c r="K69" s="52" t="s">
        <v>226</v>
      </c>
    </row>
    <row r="70" spans="2:11" ht="15.75">
      <c r="B70" s="30"/>
      <c r="C70" s="66"/>
      <c r="D70" s="66"/>
      <c r="E70" s="68"/>
      <c r="F70" s="68"/>
      <c r="G70" s="68"/>
      <c r="H70" s="68"/>
      <c r="I70" s="66"/>
      <c r="J70" s="68"/>
      <c r="K70" s="52"/>
    </row>
    <row r="71" spans="2:11" ht="15.75">
      <c r="B71" s="272" t="s">
        <v>227</v>
      </c>
      <c r="C71" s="233"/>
      <c r="D71" s="233"/>
      <c r="E71" s="74"/>
      <c r="F71" s="233" t="s">
        <v>228</v>
      </c>
      <c r="G71" s="233"/>
      <c r="H71" s="233"/>
      <c r="I71" s="76"/>
      <c r="J71" s="74"/>
      <c r="K71" s="51" t="s">
        <v>261</v>
      </c>
    </row>
    <row r="72" spans="2:11" ht="15.75">
      <c r="B72" s="271" t="s">
        <v>230</v>
      </c>
      <c r="C72" s="239"/>
      <c r="D72" s="239"/>
      <c r="E72" s="68"/>
      <c r="F72" s="239" t="s">
        <v>232</v>
      </c>
      <c r="G72" s="239"/>
      <c r="H72" s="239"/>
      <c r="I72" s="66"/>
      <c r="K72" s="52" t="s">
        <v>232</v>
      </c>
    </row>
    <row r="73" spans="2:11" ht="15.75">
      <c r="B73" s="30"/>
      <c r="C73" s="67"/>
      <c r="D73" s="67"/>
      <c r="E73" s="67"/>
      <c r="F73" s="67"/>
      <c r="G73" s="67"/>
      <c r="H73" s="66"/>
      <c r="I73" s="66"/>
      <c r="J73" s="66"/>
      <c r="K73" s="91"/>
    </row>
    <row r="74" spans="2:11" ht="16.5" thickBot="1">
      <c r="B74" s="92"/>
      <c r="C74" s="54"/>
      <c r="D74" s="54"/>
      <c r="E74" s="54"/>
      <c r="F74" s="54"/>
      <c r="G74" s="54"/>
      <c r="H74" s="93"/>
      <c r="I74" s="94"/>
      <c r="J74" s="93"/>
      <c r="K74" s="95"/>
    </row>
  </sheetData>
  <protectedRanges>
    <protectedRange sqref="F68 J68" name="Rango1_2_1_2_1"/>
    <protectedRange sqref="J71 B71" name="Rango1_2_1_1_1_1"/>
    <protectedRange sqref="J32:J34" name="Rango1_1_1_1"/>
    <protectedRange sqref="G68" name="Rango1_2_1_3_1_1"/>
    <protectedRange sqref="F71" name="Rango1_2_1_1_2_1_1"/>
    <protectedRange sqref="K68" name="Rango1_2_1_4_1_1"/>
    <protectedRange sqref="K71" name="Rango1_2_1_1_1_1_1_1_1"/>
    <protectedRange sqref="B68" name="Rango1_2_1_2_1_2_1_1"/>
  </protectedRanges>
  <mergeCells count="26">
    <mergeCell ref="B26:K26"/>
    <mergeCell ref="B2:I2"/>
    <mergeCell ref="B4:I4"/>
    <mergeCell ref="F14:I14"/>
    <mergeCell ref="F16:I16"/>
    <mergeCell ref="F17:I17"/>
    <mergeCell ref="H62:J62"/>
    <mergeCell ref="B27:K27"/>
    <mergeCell ref="F28:J28"/>
    <mergeCell ref="H37:J37"/>
    <mergeCell ref="H40:J40"/>
    <mergeCell ref="H41:J41"/>
    <mergeCell ref="H46:J46"/>
    <mergeCell ref="H48:J48"/>
    <mergeCell ref="H51:J51"/>
    <mergeCell ref="H55:J55"/>
    <mergeCell ref="H58:J58"/>
    <mergeCell ref="H59:J59"/>
    <mergeCell ref="B72:D72"/>
    <mergeCell ref="F72:H72"/>
    <mergeCell ref="B68:D68"/>
    <mergeCell ref="F68:H68"/>
    <mergeCell ref="B69:D69"/>
    <mergeCell ref="F69:H69"/>
    <mergeCell ref="B71:D71"/>
    <mergeCell ref="F71:H71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AB003-A90A-4926-94A4-4E3DD04B76E3}">
  <dimension ref="B2:K76"/>
  <sheetViews>
    <sheetView workbookViewId="0" topLeftCell="A10">
      <selection activeCell="K73" sqref="K73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2.85156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252" t="s">
        <v>0</v>
      </c>
      <c r="C2" s="253"/>
      <c r="D2" s="253"/>
      <c r="E2" s="253"/>
      <c r="F2" s="253"/>
      <c r="G2" s="253"/>
      <c r="H2" s="253"/>
      <c r="I2" s="253"/>
    </row>
    <row r="3" ht="15" hidden="1"/>
    <row r="4" spans="2:9" ht="15">
      <c r="B4" s="254" t="s">
        <v>278</v>
      </c>
      <c r="C4" s="253"/>
      <c r="D4" s="253"/>
      <c r="E4" s="253"/>
      <c r="F4" s="253"/>
      <c r="G4" s="253"/>
      <c r="H4" s="253"/>
      <c r="I4" s="253"/>
    </row>
    <row r="7" spans="2:9" ht="15">
      <c r="B7" s="96" t="s">
        <v>1</v>
      </c>
      <c r="C7" s="96" t="s">
        <v>2</v>
      </c>
      <c r="D7" s="96" t="s">
        <v>3</v>
      </c>
      <c r="E7" s="96" t="s">
        <v>4</v>
      </c>
      <c r="G7" s="96" t="s">
        <v>5</v>
      </c>
      <c r="H7" s="96" t="s">
        <v>6</v>
      </c>
      <c r="I7" s="96" t="s">
        <v>7</v>
      </c>
    </row>
    <row r="8" spans="2:9" ht="15">
      <c r="B8" s="97">
        <v>45351</v>
      </c>
      <c r="C8" s="98">
        <v>0</v>
      </c>
      <c r="D8" s="98" t="s">
        <v>8</v>
      </c>
      <c r="E8" s="98"/>
      <c r="G8" s="99">
        <v>650639.13</v>
      </c>
      <c r="H8" s="99">
        <v>650639.13</v>
      </c>
      <c r="I8" s="99">
        <v>0</v>
      </c>
    </row>
    <row r="9" spans="2:9" ht="51">
      <c r="B9" s="97">
        <v>45352</v>
      </c>
      <c r="C9" s="98">
        <v>82552</v>
      </c>
      <c r="D9" s="98" t="s">
        <v>9</v>
      </c>
      <c r="E9" s="98" t="s">
        <v>10</v>
      </c>
      <c r="G9" s="99">
        <v>0</v>
      </c>
      <c r="H9" s="99">
        <v>5472.73</v>
      </c>
      <c r="I9" s="99">
        <v>-5472.73</v>
      </c>
    </row>
    <row r="10" spans="2:9" ht="38.25">
      <c r="B10" s="97">
        <v>45358</v>
      </c>
      <c r="C10" s="98">
        <v>83536</v>
      </c>
      <c r="D10" s="98" t="s">
        <v>263</v>
      </c>
      <c r="E10" s="98" t="s">
        <v>264</v>
      </c>
      <c r="G10" s="99">
        <v>2739.73</v>
      </c>
      <c r="H10" s="99">
        <v>0</v>
      </c>
      <c r="I10" s="99">
        <v>0</v>
      </c>
    </row>
    <row r="11" spans="2:9" ht="38.25">
      <c r="B11" s="97">
        <v>45358</v>
      </c>
      <c r="C11" s="98">
        <v>83536</v>
      </c>
      <c r="D11" s="98" t="s">
        <v>263</v>
      </c>
      <c r="E11" s="98" t="s">
        <v>264</v>
      </c>
      <c r="G11" s="99">
        <v>2733</v>
      </c>
      <c r="H11" s="99">
        <v>0</v>
      </c>
      <c r="I11" s="99">
        <v>0</v>
      </c>
    </row>
    <row r="12" spans="2:9" ht="15">
      <c r="B12" s="97">
        <v>45365</v>
      </c>
      <c r="C12" s="98">
        <v>84323</v>
      </c>
      <c r="D12" s="98" t="s">
        <v>11</v>
      </c>
      <c r="E12" s="98" t="s">
        <v>279</v>
      </c>
      <c r="G12" s="99">
        <v>0</v>
      </c>
      <c r="H12" s="99">
        <v>145000</v>
      </c>
      <c r="I12" s="99">
        <v>-145000</v>
      </c>
    </row>
    <row r="13" spans="2:9" ht="15">
      <c r="B13" s="97">
        <v>45365</v>
      </c>
      <c r="C13" s="98">
        <v>84326</v>
      </c>
      <c r="D13" s="98" t="s">
        <v>11</v>
      </c>
      <c r="E13" s="98" t="s">
        <v>280</v>
      </c>
      <c r="G13" s="99">
        <v>0</v>
      </c>
      <c r="H13" s="99">
        <v>640.59</v>
      </c>
      <c r="I13" s="99">
        <v>-145640.59</v>
      </c>
    </row>
    <row r="14" spans="2:9" ht="38.25">
      <c r="B14" s="97">
        <v>45376</v>
      </c>
      <c r="C14" s="98">
        <v>84311</v>
      </c>
      <c r="D14" s="98" t="s">
        <v>263</v>
      </c>
      <c r="E14" s="98" t="s">
        <v>266</v>
      </c>
      <c r="G14" s="99">
        <v>145640.59</v>
      </c>
      <c r="H14" s="99">
        <v>0</v>
      </c>
      <c r="I14" s="99">
        <v>0</v>
      </c>
    </row>
    <row r="15" spans="7:8" ht="15">
      <c r="G15" s="5">
        <f>SUM(G9:G14)</f>
        <v>151113.32</v>
      </c>
      <c r="H15" s="5">
        <f>SUM(H9:H14)</f>
        <v>151113.32</v>
      </c>
    </row>
    <row r="16" spans="6:9" ht="15">
      <c r="F16" s="255" t="s">
        <v>281</v>
      </c>
      <c r="G16" s="253"/>
      <c r="H16" s="253"/>
      <c r="I16" s="253"/>
    </row>
    <row r="18" spans="6:9" ht="15">
      <c r="F18" s="255" t="s">
        <v>282</v>
      </c>
      <c r="G18" s="253"/>
      <c r="H18" s="253"/>
      <c r="I18" s="253"/>
    </row>
    <row r="19" spans="6:9" ht="15">
      <c r="F19" s="255" t="s">
        <v>269</v>
      </c>
      <c r="G19" s="253"/>
      <c r="H19" s="253"/>
      <c r="I19" s="253"/>
    </row>
    <row r="20" ht="15.75" thickBot="1"/>
    <row r="21" spans="2:11" ht="15.75">
      <c r="B21" s="6"/>
      <c r="C21" s="101"/>
      <c r="D21" s="8"/>
      <c r="E21" s="8"/>
      <c r="F21" s="8"/>
      <c r="G21" s="8"/>
      <c r="H21" s="8"/>
      <c r="I21" s="8"/>
      <c r="J21" s="8"/>
      <c r="K21" s="9"/>
    </row>
    <row r="22" spans="2:11" ht="15.75">
      <c r="B22" s="10"/>
      <c r="C22" s="56"/>
      <c r="D22" s="56"/>
      <c r="E22" s="56"/>
      <c r="F22" s="56"/>
      <c r="G22" s="56"/>
      <c r="H22" s="56"/>
      <c r="I22" s="56"/>
      <c r="J22" s="56"/>
      <c r="K22" s="11"/>
    </row>
    <row r="23" spans="2:11" ht="15.75">
      <c r="B23" s="10"/>
      <c r="C23" s="56"/>
      <c r="D23" s="56"/>
      <c r="E23" s="56"/>
      <c r="F23" s="56"/>
      <c r="G23" s="56"/>
      <c r="H23" s="56"/>
      <c r="I23" s="56"/>
      <c r="J23" s="56"/>
      <c r="K23" s="11"/>
    </row>
    <row r="24" spans="2:11" ht="15.75">
      <c r="B24" s="10"/>
      <c r="C24" s="56"/>
      <c r="D24" s="56"/>
      <c r="E24" s="56"/>
      <c r="F24" s="56"/>
      <c r="G24" s="56"/>
      <c r="H24" s="56"/>
      <c r="I24" s="56"/>
      <c r="J24" s="56"/>
      <c r="K24" s="11"/>
    </row>
    <row r="25" spans="2:11" ht="15.75">
      <c r="B25" s="10"/>
      <c r="C25" s="56"/>
      <c r="D25" s="56"/>
      <c r="E25" s="56"/>
      <c r="F25" s="56"/>
      <c r="G25" s="56"/>
      <c r="H25" s="56"/>
      <c r="I25" s="56"/>
      <c r="J25" s="56"/>
      <c r="K25" s="11"/>
    </row>
    <row r="26" spans="2:11" ht="15.75">
      <c r="B26" s="10"/>
      <c r="C26" s="56"/>
      <c r="D26" s="56"/>
      <c r="E26" s="56"/>
      <c r="F26" s="56"/>
      <c r="G26" s="56"/>
      <c r="H26" s="56"/>
      <c r="I26" s="56"/>
      <c r="J26" s="56"/>
      <c r="K26" s="11"/>
    </row>
    <row r="27" spans="2:11" ht="15.75">
      <c r="B27" s="10"/>
      <c r="C27" s="56"/>
      <c r="D27" s="56"/>
      <c r="E27" s="56"/>
      <c r="F27" s="56"/>
      <c r="G27" s="56"/>
      <c r="H27" s="56"/>
      <c r="I27" s="56"/>
      <c r="J27" s="56"/>
      <c r="K27" s="11"/>
    </row>
    <row r="28" spans="2:11" ht="15.75">
      <c r="B28" s="259" t="s">
        <v>192</v>
      </c>
      <c r="C28" s="250"/>
      <c r="D28" s="250"/>
      <c r="E28" s="250"/>
      <c r="F28" s="250"/>
      <c r="G28" s="250"/>
      <c r="H28" s="250"/>
      <c r="I28" s="250"/>
      <c r="J28" s="250"/>
      <c r="K28" s="260"/>
    </row>
    <row r="29" spans="2:11" ht="15">
      <c r="B29" s="261" t="s">
        <v>283</v>
      </c>
      <c r="C29" s="243"/>
      <c r="D29" s="243"/>
      <c r="E29" s="243"/>
      <c r="F29" s="243"/>
      <c r="G29" s="243"/>
      <c r="H29" s="243"/>
      <c r="I29" s="243"/>
      <c r="J29" s="243"/>
      <c r="K29" s="262"/>
    </row>
    <row r="30" spans="2:11" ht="15.75">
      <c r="B30" s="14"/>
      <c r="C30" s="58"/>
      <c r="D30" s="58"/>
      <c r="E30" s="273" t="s">
        <v>284</v>
      </c>
      <c r="F30" s="273"/>
      <c r="G30" s="273"/>
      <c r="H30" s="273"/>
      <c r="I30" s="273"/>
      <c r="J30" s="273"/>
      <c r="K30" s="15"/>
    </row>
    <row r="31" spans="2:11" ht="15.75">
      <c r="B31" s="14"/>
      <c r="C31" s="58"/>
      <c r="D31" s="58"/>
      <c r="E31" s="58"/>
      <c r="F31" s="58"/>
      <c r="G31" s="58"/>
      <c r="H31" s="58"/>
      <c r="I31" s="58"/>
      <c r="J31" s="58"/>
      <c r="K31" s="15"/>
    </row>
    <row r="32" spans="2:11" ht="15.75">
      <c r="B32" s="10"/>
      <c r="C32" s="59" t="s">
        <v>195</v>
      </c>
      <c r="D32" s="59"/>
      <c r="E32" s="59"/>
      <c r="F32" s="59"/>
      <c r="G32" s="59"/>
      <c r="H32" s="59"/>
      <c r="I32" s="59"/>
      <c r="J32" s="59"/>
      <c r="K32" s="16"/>
    </row>
    <row r="33" spans="2:11" ht="15.75">
      <c r="B33" s="10"/>
      <c r="C33" s="60" t="s">
        <v>285</v>
      </c>
      <c r="D33" s="60"/>
      <c r="E33" s="61"/>
      <c r="F33" s="61"/>
      <c r="G33" s="61"/>
      <c r="H33" s="61"/>
      <c r="I33" s="60"/>
      <c r="J33" s="102" t="s">
        <v>286</v>
      </c>
      <c r="K33" s="17"/>
    </row>
    <row r="34" spans="2:11" ht="15.75">
      <c r="B34" s="10"/>
      <c r="C34" s="62" t="s">
        <v>199</v>
      </c>
      <c r="D34" s="18" t="s">
        <v>200</v>
      </c>
      <c r="E34" s="19"/>
      <c r="F34" s="79"/>
      <c r="G34" s="22"/>
      <c r="H34" s="80"/>
      <c r="I34" s="62"/>
      <c r="J34" s="63"/>
      <c r="K34" s="21"/>
    </row>
    <row r="35" spans="2:11" ht="15.75">
      <c r="B35" s="10"/>
      <c r="C35" s="62" t="s">
        <v>201</v>
      </c>
      <c r="D35" s="64"/>
      <c r="E35" s="65"/>
      <c r="F35" s="63"/>
      <c r="G35" s="22"/>
      <c r="H35" s="62" t="s">
        <v>251</v>
      </c>
      <c r="I35" s="62"/>
      <c r="J35" s="63"/>
      <c r="K35" s="21"/>
    </row>
    <row r="36" spans="2:11" ht="16.5" thickBot="1">
      <c r="B36" s="10"/>
      <c r="C36" s="62"/>
      <c r="D36" s="64"/>
      <c r="E36" s="65"/>
      <c r="F36" s="63"/>
      <c r="G36" s="20"/>
      <c r="H36" s="62"/>
      <c r="I36" s="62"/>
      <c r="J36" s="63"/>
      <c r="K36" s="21"/>
    </row>
    <row r="37" spans="2:11" ht="16.5" thickTop="1">
      <c r="B37" s="82"/>
      <c r="C37" s="83"/>
      <c r="D37" s="83"/>
      <c r="E37" s="83"/>
      <c r="F37" s="83"/>
      <c r="G37" s="83"/>
      <c r="H37" s="83"/>
      <c r="I37" s="83"/>
      <c r="J37" s="83"/>
      <c r="K37" s="84"/>
    </row>
    <row r="38" spans="2:11" ht="15.75">
      <c r="B38" s="30"/>
      <c r="C38" s="66"/>
      <c r="D38" s="66"/>
      <c r="E38" s="66"/>
      <c r="F38" s="66"/>
      <c r="G38" s="66"/>
      <c r="H38" s="66"/>
      <c r="I38" s="66"/>
      <c r="J38" s="66"/>
      <c r="K38" s="32" t="s">
        <v>203</v>
      </c>
    </row>
    <row r="39" spans="2:11" ht="15.75">
      <c r="B39" s="30"/>
      <c r="C39" s="67" t="s">
        <v>204</v>
      </c>
      <c r="D39" s="67"/>
      <c r="E39" s="67"/>
      <c r="F39" s="67"/>
      <c r="G39" s="67"/>
      <c r="H39" s="234"/>
      <c r="I39" s="234"/>
      <c r="J39" s="234"/>
      <c r="K39" s="33">
        <v>-5472.73</v>
      </c>
    </row>
    <row r="40" spans="2:11" ht="15.75">
      <c r="B40" s="30"/>
      <c r="C40" s="66"/>
      <c r="D40" s="66"/>
      <c r="E40" s="66"/>
      <c r="F40" s="66"/>
      <c r="G40" s="66"/>
      <c r="H40" s="66"/>
      <c r="I40" s="66"/>
      <c r="J40" s="66"/>
      <c r="K40" s="33"/>
    </row>
    <row r="41" spans="2:11" ht="15.75">
      <c r="B41" s="30"/>
      <c r="C41" s="69" t="s">
        <v>205</v>
      </c>
      <c r="D41" s="69"/>
      <c r="E41" s="69"/>
      <c r="F41" s="69"/>
      <c r="G41" s="69"/>
      <c r="H41" s="66"/>
      <c r="I41" s="66"/>
      <c r="J41" s="66"/>
      <c r="K41" s="33"/>
    </row>
    <row r="42" spans="2:11" ht="15.75">
      <c r="B42" s="30"/>
      <c r="C42" s="66" t="s">
        <v>287</v>
      </c>
      <c r="D42" s="66"/>
      <c r="E42" s="66"/>
      <c r="F42" s="66"/>
      <c r="G42" s="66"/>
      <c r="H42" s="248"/>
      <c r="I42" s="248"/>
      <c r="J42" s="248"/>
      <c r="K42" s="33">
        <v>151113.32</v>
      </c>
    </row>
    <row r="43" spans="2:11" ht="15.75">
      <c r="B43" s="30"/>
      <c r="C43" s="66" t="s">
        <v>253</v>
      </c>
      <c r="D43" s="66"/>
      <c r="E43" s="66"/>
      <c r="F43" s="66"/>
      <c r="G43" s="66"/>
      <c r="H43" s="234"/>
      <c r="I43" s="234"/>
      <c r="J43" s="234"/>
      <c r="K43" s="33"/>
    </row>
    <row r="44" spans="2:11" ht="15.75">
      <c r="B44" s="30"/>
      <c r="C44" s="66"/>
      <c r="D44" s="66"/>
      <c r="E44" s="66"/>
      <c r="F44" s="66"/>
      <c r="G44" s="66"/>
      <c r="H44" s="68"/>
      <c r="I44" s="68"/>
      <c r="J44" s="68"/>
      <c r="K44" s="33"/>
    </row>
    <row r="45" spans="2:11" ht="15.75">
      <c r="B45" s="30"/>
      <c r="C45" s="67" t="s">
        <v>212</v>
      </c>
      <c r="D45" s="67"/>
      <c r="E45" s="67"/>
      <c r="F45" s="67"/>
      <c r="G45" s="67"/>
      <c r="H45" s="66"/>
      <c r="I45" s="66"/>
      <c r="J45" s="66"/>
      <c r="K45" s="85">
        <f>+K39+K42</f>
        <v>145640.59</v>
      </c>
    </row>
    <row r="46" spans="2:11" ht="15.75">
      <c r="B46" s="30"/>
      <c r="C46" s="66"/>
      <c r="D46" s="66"/>
      <c r="E46" s="66"/>
      <c r="F46" s="66"/>
      <c r="G46" s="66"/>
      <c r="H46" s="66"/>
      <c r="I46" s="66"/>
      <c r="J46" s="66"/>
      <c r="K46" s="33"/>
    </row>
    <row r="47" spans="2:11" ht="15.75">
      <c r="B47" s="30"/>
      <c r="C47" s="69" t="s">
        <v>213</v>
      </c>
      <c r="D47" s="69"/>
      <c r="E47" s="69"/>
      <c r="F47" s="69"/>
      <c r="G47" s="69"/>
      <c r="H47" s="66"/>
      <c r="I47" s="66"/>
      <c r="J47" s="66"/>
      <c r="K47" s="33"/>
    </row>
    <row r="48" spans="2:11" ht="15.75">
      <c r="B48" s="30"/>
      <c r="C48" s="66" t="s">
        <v>288</v>
      </c>
      <c r="D48" s="66"/>
      <c r="E48" s="66"/>
      <c r="F48" s="66"/>
      <c r="G48" s="66"/>
      <c r="H48" s="234"/>
      <c r="I48" s="234"/>
      <c r="J48" s="234"/>
      <c r="K48" s="33">
        <v>145640.59</v>
      </c>
    </row>
    <row r="49" spans="2:11" ht="15.75">
      <c r="B49" s="30"/>
      <c r="C49" s="66" t="s">
        <v>275</v>
      </c>
      <c r="D49" s="66"/>
      <c r="E49" s="66"/>
      <c r="F49" s="66"/>
      <c r="G49" s="66"/>
      <c r="H49" s="68"/>
      <c r="I49" s="68"/>
      <c r="J49" s="68"/>
      <c r="K49" s="33">
        <v>0</v>
      </c>
    </row>
    <row r="50" spans="2:11" ht="15.75">
      <c r="B50" s="30"/>
      <c r="C50" s="66" t="s">
        <v>215</v>
      </c>
      <c r="D50" s="66"/>
      <c r="E50" s="66"/>
      <c r="F50" s="66"/>
      <c r="G50" s="66"/>
      <c r="H50" s="234"/>
      <c r="I50" s="234"/>
      <c r="J50" s="234"/>
      <c r="K50" s="33"/>
    </row>
    <row r="51" spans="2:11" ht="15.75">
      <c r="B51" s="30"/>
      <c r="C51" s="66" t="s">
        <v>256</v>
      </c>
      <c r="D51" s="66"/>
      <c r="E51" s="66"/>
      <c r="F51" s="66"/>
      <c r="G51" s="66"/>
      <c r="H51" s="68"/>
      <c r="I51" s="68"/>
      <c r="J51" s="68"/>
      <c r="K51" s="33"/>
    </row>
    <row r="52" spans="2:11" ht="15.75">
      <c r="B52" s="30"/>
      <c r="C52" s="66"/>
      <c r="D52" s="66"/>
      <c r="E52" s="66"/>
      <c r="F52" s="66"/>
      <c r="G52" s="66"/>
      <c r="H52" s="68"/>
      <c r="I52" s="68"/>
      <c r="J52" s="68"/>
      <c r="K52" s="33"/>
    </row>
    <row r="53" spans="2:11" ht="16.5" thickBot="1">
      <c r="B53" s="30"/>
      <c r="C53" s="67" t="s">
        <v>216</v>
      </c>
      <c r="D53" s="67"/>
      <c r="E53" s="67"/>
      <c r="F53" s="67"/>
      <c r="G53" s="67"/>
      <c r="H53" s="234"/>
      <c r="I53" s="234"/>
      <c r="J53" s="234"/>
      <c r="K53" s="36">
        <f>+K45-K48-K51</f>
        <v>0</v>
      </c>
    </row>
    <row r="54" spans="2:11" ht="16.5" thickTop="1">
      <c r="B54" s="30"/>
      <c r="C54" s="86"/>
      <c r="D54" s="86"/>
      <c r="E54" s="86"/>
      <c r="F54" s="86"/>
      <c r="G54" s="86"/>
      <c r="H54" s="86"/>
      <c r="I54" s="86"/>
      <c r="J54" s="86"/>
      <c r="K54" s="87"/>
    </row>
    <row r="55" spans="2:11" ht="15.75">
      <c r="B55" s="30"/>
      <c r="C55" s="66"/>
      <c r="D55" s="66"/>
      <c r="E55" s="66"/>
      <c r="F55" s="66"/>
      <c r="G55" s="66"/>
      <c r="H55" s="66"/>
      <c r="I55" s="66"/>
      <c r="J55" s="66"/>
      <c r="K55" s="31"/>
    </row>
    <row r="56" spans="2:11" ht="15.75">
      <c r="B56" s="30"/>
      <c r="C56" s="66"/>
      <c r="D56" s="66"/>
      <c r="E56" s="66"/>
      <c r="F56" s="66"/>
      <c r="G56" s="66"/>
      <c r="H56" s="66"/>
      <c r="I56" s="66"/>
      <c r="J56" s="66"/>
      <c r="K56" s="32" t="s">
        <v>217</v>
      </c>
    </row>
    <row r="57" spans="2:11" ht="15.75">
      <c r="B57" s="30"/>
      <c r="C57" s="67" t="s">
        <v>218</v>
      </c>
      <c r="D57" s="67"/>
      <c r="E57" s="67"/>
      <c r="F57" s="67"/>
      <c r="G57" s="67"/>
      <c r="H57" s="234"/>
      <c r="I57" s="234"/>
      <c r="J57" s="234"/>
      <c r="K57" s="33">
        <v>0</v>
      </c>
    </row>
    <row r="58" spans="2:11" ht="15.75">
      <c r="B58" s="30"/>
      <c r="C58" s="67"/>
      <c r="D58" s="67"/>
      <c r="E58" s="67"/>
      <c r="F58" s="67"/>
      <c r="G58" s="67"/>
      <c r="H58" s="68"/>
      <c r="I58" s="68"/>
      <c r="J58" s="68"/>
      <c r="K58" s="33">
        <v>0</v>
      </c>
    </row>
    <row r="59" spans="2:11" ht="15.75">
      <c r="B59" s="30"/>
      <c r="C59" s="69" t="s">
        <v>205</v>
      </c>
      <c r="D59" s="69"/>
      <c r="E59" s="69"/>
      <c r="F59" s="69"/>
      <c r="G59" s="69"/>
      <c r="H59" s="66"/>
      <c r="I59" s="66"/>
      <c r="J59" s="66"/>
      <c r="K59" s="38"/>
    </row>
    <row r="60" spans="2:11" ht="15.75">
      <c r="B60" s="30"/>
      <c r="C60" s="66" t="s">
        <v>289</v>
      </c>
      <c r="D60" s="66"/>
      <c r="E60" s="66"/>
      <c r="F60" s="66"/>
      <c r="G60" s="66"/>
      <c r="H60" s="234"/>
      <c r="I60" s="234"/>
      <c r="J60" s="234"/>
      <c r="K60" s="33">
        <v>0</v>
      </c>
    </row>
    <row r="61" spans="2:11" ht="15.75">
      <c r="B61" s="30"/>
      <c r="C61" s="67" t="s">
        <v>212</v>
      </c>
      <c r="D61" s="67"/>
      <c r="E61" s="67"/>
      <c r="F61" s="67"/>
      <c r="G61" s="67"/>
      <c r="H61" s="241"/>
      <c r="I61" s="241"/>
      <c r="J61" s="241"/>
      <c r="K61" s="88">
        <f>SUM(K57:K60)</f>
        <v>0</v>
      </c>
    </row>
    <row r="62" spans="2:11" ht="15.75">
      <c r="B62" s="30"/>
      <c r="C62" s="66"/>
      <c r="D62" s="66"/>
      <c r="E62" s="66"/>
      <c r="F62" s="66"/>
      <c r="G62" s="66"/>
      <c r="H62" s="66"/>
      <c r="I62" s="66"/>
      <c r="J62" s="66"/>
      <c r="K62" s="38"/>
    </row>
    <row r="63" spans="2:11" ht="15.75">
      <c r="B63" s="30"/>
      <c r="C63" s="69" t="s">
        <v>213</v>
      </c>
      <c r="D63" s="69"/>
      <c r="E63" s="69"/>
      <c r="F63" s="69"/>
      <c r="G63" s="69"/>
      <c r="H63" s="66"/>
      <c r="I63" s="66"/>
      <c r="J63" s="66"/>
      <c r="K63" s="33"/>
    </row>
    <row r="64" spans="2:11" ht="15.75">
      <c r="B64" s="30"/>
      <c r="C64" s="66" t="s">
        <v>257</v>
      </c>
      <c r="D64" s="66"/>
      <c r="E64" s="66"/>
      <c r="F64" s="66"/>
      <c r="G64" s="66"/>
      <c r="H64" s="241"/>
      <c r="I64" s="241"/>
      <c r="J64" s="241"/>
      <c r="K64" s="33">
        <v>0</v>
      </c>
    </row>
    <row r="65" spans="2:11" ht="15.75">
      <c r="B65" s="30"/>
      <c r="C65" s="66"/>
      <c r="D65" s="66"/>
      <c r="E65" s="66"/>
      <c r="F65" s="66"/>
      <c r="G65" s="66"/>
      <c r="H65" s="73"/>
      <c r="I65" s="73"/>
      <c r="J65" s="73"/>
      <c r="K65" s="33"/>
    </row>
    <row r="66" spans="2:11" ht="16.5" thickBot="1">
      <c r="B66" s="30"/>
      <c r="C66" s="67" t="s">
        <v>216</v>
      </c>
      <c r="D66" s="67"/>
      <c r="E66" s="67"/>
      <c r="F66" s="67"/>
      <c r="G66" s="67"/>
      <c r="H66" s="66"/>
      <c r="I66" s="66"/>
      <c r="J66" s="66"/>
      <c r="K66" s="36">
        <f>SUM(K61-K64)</f>
        <v>0</v>
      </c>
    </row>
    <row r="67" spans="2:11" ht="17.25" thickBot="1" thickTop="1">
      <c r="B67" s="42"/>
      <c r="C67" s="43"/>
      <c r="D67" s="43"/>
      <c r="E67" s="43"/>
      <c r="F67" s="43"/>
      <c r="G67" s="43"/>
      <c r="H67" s="44"/>
      <c r="I67" s="44"/>
      <c r="J67" s="44"/>
      <c r="K67" s="45"/>
    </row>
    <row r="68" spans="2:11" ht="16.5" thickTop="1">
      <c r="B68" s="82"/>
      <c r="C68" s="89"/>
      <c r="D68" s="89"/>
      <c r="E68" s="89"/>
      <c r="F68" s="89"/>
      <c r="G68" s="89"/>
      <c r="H68" s="83"/>
      <c r="I68" s="83"/>
      <c r="J68" s="83"/>
      <c r="K68" s="46"/>
    </row>
    <row r="69" spans="2:11" ht="15.75">
      <c r="B69" s="30"/>
      <c r="C69" s="67"/>
      <c r="D69" s="67"/>
      <c r="E69" s="67"/>
      <c r="F69" s="67"/>
      <c r="G69" s="67"/>
      <c r="H69" s="66"/>
      <c r="I69" s="66"/>
      <c r="J69" s="66"/>
      <c r="K69" s="47"/>
    </row>
    <row r="70" spans="2:11" ht="15.75">
      <c r="B70" s="272" t="s">
        <v>290</v>
      </c>
      <c r="C70" s="233"/>
      <c r="D70" s="233"/>
      <c r="E70" s="74"/>
      <c r="F70" s="233" t="s">
        <v>222</v>
      </c>
      <c r="G70" s="233"/>
      <c r="H70" s="233"/>
      <c r="I70" s="76"/>
      <c r="J70" s="49" t="s">
        <v>291</v>
      </c>
      <c r="K70" s="51" t="s">
        <v>233</v>
      </c>
    </row>
    <row r="71" spans="2:11" ht="15.75">
      <c r="B71" s="271" t="s">
        <v>224</v>
      </c>
      <c r="C71" s="239"/>
      <c r="D71" s="239"/>
      <c r="E71" s="68"/>
      <c r="F71" s="239" t="s">
        <v>259</v>
      </c>
      <c r="G71" s="239"/>
      <c r="H71" s="239"/>
      <c r="I71" s="66"/>
      <c r="J71" s="234" t="s">
        <v>226</v>
      </c>
      <c r="K71" s="270"/>
    </row>
    <row r="72" spans="2:11" ht="15.75">
      <c r="B72" s="30"/>
      <c r="C72" s="66"/>
      <c r="D72" s="66"/>
      <c r="E72" s="68"/>
      <c r="F72" s="68"/>
      <c r="G72" s="68"/>
      <c r="H72" s="68"/>
      <c r="I72" s="66"/>
      <c r="J72" s="68"/>
      <c r="K72" s="52"/>
    </row>
    <row r="73" spans="2:11" ht="15.75">
      <c r="B73" s="90"/>
      <c r="C73" s="50" t="s">
        <v>227</v>
      </c>
      <c r="D73" s="50"/>
      <c r="E73" s="74"/>
      <c r="F73" s="233" t="s">
        <v>228</v>
      </c>
      <c r="G73" s="233"/>
      <c r="H73" s="233"/>
      <c r="I73" s="76"/>
      <c r="J73" s="49" t="s">
        <v>292</v>
      </c>
      <c r="K73" s="51" t="s">
        <v>311</v>
      </c>
    </row>
    <row r="74" spans="2:11" ht="15.75">
      <c r="B74" s="271" t="s">
        <v>230</v>
      </c>
      <c r="C74" s="239"/>
      <c r="D74" s="239"/>
      <c r="E74" s="68"/>
      <c r="F74" s="239" t="s">
        <v>232</v>
      </c>
      <c r="G74" s="239"/>
      <c r="H74" s="239"/>
      <c r="I74" s="66"/>
      <c r="J74" s="234" t="s">
        <v>232</v>
      </c>
      <c r="K74" s="270"/>
    </row>
    <row r="75" spans="2:11" ht="15.75">
      <c r="B75" s="30"/>
      <c r="C75" s="67"/>
      <c r="D75" s="67"/>
      <c r="E75" s="67"/>
      <c r="F75" s="67"/>
      <c r="G75" s="67"/>
      <c r="H75" s="66"/>
      <c r="I75" s="66"/>
      <c r="J75" s="66"/>
      <c r="K75" s="91"/>
    </row>
    <row r="76" spans="2:11" ht="16.5" thickBot="1">
      <c r="B76" s="92"/>
      <c r="C76" s="54"/>
      <c r="D76" s="54"/>
      <c r="E76" s="54"/>
      <c r="F76" s="54"/>
      <c r="G76" s="54"/>
      <c r="H76" s="93"/>
      <c r="I76" s="94"/>
      <c r="J76" s="93"/>
      <c r="K76" s="95"/>
    </row>
  </sheetData>
  <protectedRanges>
    <protectedRange sqref="F70 J70" name="Rango1_2_1_3_1_1_1"/>
    <protectedRange sqref="F73 C73 J73" name="Rango1_2_1_1_1_1_1_1"/>
    <protectedRange sqref="J36" name="Rango1_1_2_1_1_1"/>
    <protectedRange sqref="B70" name="Rango1_2_1_2_1_1_1_1"/>
    <protectedRange sqref="J34:J35" name="Rango1_1_1_1_1"/>
    <protectedRange sqref="K70" name="Rango1_2_1_3_1_1_1_2"/>
    <protectedRange sqref="K73" name="Rango1_2_1_1_1_1_1_1_1"/>
  </protectedRanges>
  <mergeCells count="27">
    <mergeCell ref="B28:K28"/>
    <mergeCell ref="B2:I2"/>
    <mergeCell ref="B4:I4"/>
    <mergeCell ref="F16:I16"/>
    <mergeCell ref="F18:I18"/>
    <mergeCell ref="F19:I19"/>
    <mergeCell ref="H64:J64"/>
    <mergeCell ref="B29:K29"/>
    <mergeCell ref="E30:J30"/>
    <mergeCell ref="H39:J39"/>
    <mergeCell ref="H42:J42"/>
    <mergeCell ref="H43:J43"/>
    <mergeCell ref="H48:J48"/>
    <mergeCell ref="H50:J50"/>
    <mergeCell ref="H53:J53"/>
    <mergeCell ref="H57:J57"/>
    <mergeCell ref="H60:J60"/>
    <mergeCell ref="H61:J61"/>
    <mergeCell ref="B74:D74"/>
    <mergeCell ref="F74:H74"/>
    <mergeCell ref="J74:K74"/>
    <mergeCell ref="B70:D70"/>
    <mergeCell ref="F70:H70"/>
    <mergeCell ref="B71:D71"/>
    <mergeCell ref="F71:H71"/>
    <mergeCell ref="J71:K71"/>
    <mergeCell ref="F73:H73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4AFA9-B6AC-40D3-B608-13F8B453D8D4}">
  <dimension ref="B2:K73"/>
  <sheetViews>
    <sheetView workbookViewId="0" topLeftCell="A1">
      <selection activeCell="G13" sqref="G13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3.5742187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252" t="s">
        <v>0</v>
      </c>
      <c r="C2" s="253"/>
      <c r="D2" s="253"/>
      <c r="E2" s="253"/>
      <c r="F2" s="253"/>
      <c r="G2" s="253"/>
      <c r="H2" s="253"/>
      <c r="I2" s="253"/>
    </row>
    <row r="3" ht="15" hidden="1"/>
    <row r="4" spans="2:9" ht="15">
      <c r="B4" s="254" t="s">
        <v>469</v>
      </c>
      <c r="C4" s="253"/>
      <c r="D4" s="253"/>
      <c r="E4" s="253"/>
      <c r="F4" s="253"/>
      <c r="G4" s="253"/>
      <c r="H4" s="253"/>
      <c r="I4" s="253"/>
    </row>
    <row r="7" spans="2:9" ht="15">
      <c r="B7" s="96" t="s">
        <v>1</v>
      </c>
      <c r="C7" s="96" t="s">
        <v>2</v>
      </c>
      <c r="D7" s="96" t="s">
        <v>3</v>
      </c>
      <c r="E7" s="96" t="s">
        <v>4</v>
      </c>
      <c r="G7" s="96" t="s">
        <v>5</v>
      </c>
      <c r="H7" s="96" t="s">
        <v>6</v>
      </c>
      <c r="I7" s="96" t="s">
        <v>7</v>
      </c>
    </row>
    <row r="8" spans="2:9" ht="15">
      <c r="B8" s="97">
        <v>45351</v>
      </c>
      <c r="C8" s="98">
        <v>0</v>
      </c>
      <c r="D8" s="98" t="s">
        <v>8</v>
      </c>
      <c r="E8" s="98"/>
      <c r="G8" s="99">
        <v>5341195760.05</v>
      </c>
      <c r="H8" s="99">
        <v>1427545547.09</v>
      </c>
      <c r="I8" s="99">
        <v>3913650212.96</v>
      </c>
    </row>
    <row r="9" spans="2:9" ht="15">
      <c r="B9" s="97">
        <v>45358</v>
      </c>
      <c r="C9" s="98">
        <v>82670</v>
      </c>
      <c r="D9" s="98" t="s">
        <v>317</v>
      </c>
      <c r="E9" s="98"/>
      <c r="G9" s="99">
        <v>34212.48</v>
      </c>
      <c r="H9" s="99">
        <v>0</v>
      </c>
      <c r="I9" s="99">
        <v>3913684425.44</v>
      </c>
    </row>
    <row r="10" spans="2:9" ht="15">
      <c r="B10" s="97">
        <v>45371</v>
      </c>
      <c r="C10" s="98">
        <v>83602</v>
      </c>
      <c r="D10" s="98" t="s">
        <v>317</v>
      </c>
      <c r="E10" s="98" t="s">
        <v>470</v>
      </c>
      <c r="G10" s="99">
        <v>10707800.42</v>
      </c>
      <c r="H10" s="99">
        <v>0</v>
      </c>
      <c r="I10" s="99">
        <v>3924392225.86</v>
      </c>
    </row>
    <row r="11" spans="7:8" ht="15">
      <c r="G11" s="157">
        <f>SUM(G9:G10)</f>
        <v>10742012.9</v>
      </c>
      <c r="H11" s="157">
        <f>SUM(H9:H10)</f>
        <v>0</v>
      </c>
    </row>
    <row r="12" spans="6:9" ht="15">
      <c r="F12" s="255" t="s">
        <v>471</v>
      </c>
      <c r="G12" s="253"/>
      <c r="H12" s="253"/>
      <c r="I12" s="253"/>
    </row>
    <row r="14" spans="6:9" ht="15">
      <c r="F14" s="255" t="s">
        <v>472</v>
      </c>
      <c r="G14" s="253"/>
      <c r="H14" s="253"/>
      <c r="I14" s="253"/>
    </row>
    <row r="15" spans="6:9" ht="15">
      <c r="F15" s="255" t="s">
        <v>473</v>
      </c>
      <c r="G15" s="253"/>
      <c r="H15" s="253"/>
      <c r="I15" s="253"/>
    </row>
    <row r="16" ht="15.75" thickBot="1"/>
    <row r="17" spans="2:11" ht="15.75">
      <c r="B17" s="6"/>
      <c r="C17" s="8"/>
      <c r="D17" s="8"/>
      <c r="E17" s="8"/>
      <c r="F17" s="8"/>
      <c r="G17" s="8"/>
      <c r="H17" s="8"/>
      <c r="I17" s="8"/>
      <c r="J17" s="8"/>
      <c r="K17" s="9"/>
    </row>
    <row r="18" spans="2:11" ht="15.75">
      <c r="B18" s="10"/>
      <c r="D18" s="56"/>
      <c r="E18" s="56"/>
      <c r="F18" s="56"/>
      <c r="G18" s="56"/>
      <c r="H18" s="56"/>
      <c r="I18" s="56"/>
      <c r="J18" s="56"/>
      <c r="K18" s="11"/>
    </row>
    <row r="19" spans="2:11" ht="15.75">
      <c r="B19" s="10"/>
      <c r="C19" s="56"/>
      <c r="D19" s="56"/>
      <c r="E19" s="56"/>
      <c r="F19" s="56"/>
      <c r="G19" s="56"/>
      <c r="H19" s="56"/>
      <c r="I19" s="56"/>
      <c r="J19" s="56"/>
      <c r="K19" s="11"/>
    </row>
    <row r="20" spans="2:11" ht="15.75">
      <c r="B20" s="10"/>
      <c r="C20" s="56"/>
      <c r="D20" s="56"/>
      <c r="E20" s="56"/>
      <c r="F20" s="56"/>
      <c r="G20" s="56"/>
      <c r="H20" s="56"/>
      <c r="I20" s="56"/>
      <c r="J20" s="56"/>
      <c r="K20" s="11"/>
    </row>
    <row r="21" spans="2:11" ht="15.75">
      <c r="B21" s="10"/>
      <c r="C21" s="56"/>
      <c r="D21" s="56"/>
      <c r="E21" s="56"/>
      <c r="F21" s="56"/>
      <c r="G21" s="56"/>
      <c r="H21" s="56"/>
      <c r="I21" s="56"/>
      <c r="J21" s="56"/>
      <c r="K21" s="11"/>
    </row>
    <row r="22" spans="2:11" ht="15.75">
      <c r="B22" s="10"/>
      <c r="C22" s="56"/>
      <c r="D22" s="56"/>
      <c r="E22" s="56"/>
      <c r="F22" s="56"/>
      <c r="G22" s="56"/>
      <c r="H22" s="56"/>
      <c r="I22" s="56"/>
      <c r="J22" s="56"/>
      <c r="K22" s="11"/>
    </row>
    <row r="23" spans="2:11" ht="15.75">
      <c r="B23" s="10"/>
      <c r="C23" s="56"/>
      <c r="D23" s="56"/>
      <c r="E23" s="56"/>
      <c r="F23" s="56"/>
      <c r="G23" s="56"/>
      <c r="H23" s="56"/>
      <c r="I23" s="56"/>
      <c r="J23" s="56"/>
      <c r="K23" s="11"/>
    </row>
    <row r="24" spans="2:11" ht="15.75">
      <c r="B24" s="10"/>
      <c r="C24" s="56"/>
      <c r="D24" s="56"/>
      <c r="E24" s="56"/>
      <c r="F24" s="56"/>
      <c r="G24" s="56"/>
      <c r="H24" s="56"/>
      <c r="I24" s="56"/>
      <c r="J24" s="56"/>
      <c r="K24" s="11"/>
    </row>
    <row r="25" spans="2:11" ht="15.75">
      <c r="B25" s="259" t="s">
        <v>192</v>
      </c>
      <c r="C25" s="250"/>
      <c r="D25" s="250"/>
      <c r="E25" s="250"/>
      <c r="F25" s="250"/>
      <c r="G25" s="250"/>
      <c r="H25" s="250"/>
      <c r="I25" s="250"/>
      <c r="J25" s="250"/>
      <c r="K25" s="260"/>
    </row>
    <row r="26" spans="2:11" ht="15">
      <c r="B26" s="261" t="s">
        <v>480</v>
      </c>
      <c r="C26" s="243"/>
      <c r="D26" s="243"/>
      <c r="E26" s="243"/>
      <c r="F26" s="243"/>
      <c r="G26" s="243"/>
      <c r="H26" s="243"/>
      <c r="I26" s="243"/>
      <c r="J26" s="243"/>
      <c r="K26" s="262"/>
    </row>
    <row r="27" spans="2:11" ht="15.75">
      <c r="B27" s="259" t="s">
        <v>474</v>
      </c>
      <c r="C27" s="250"/>
      <c r="D27" s="250"/>
      <c r="E27" s="250"/>
      <c r="F27" s="250"/>
      <c r="G27" s="250"/>
      <c r="H27" s="250"/>
      <c r="I27" s="250"/>
      <c r="J27" s="250"/>
      <c r="K27" s="260"/>
    </row>
    <row r="28" spans="2:11" ht="15.75">
      <c r="B28" s="14"/>
      <c r="C28" s="58"/>
      <c r="D28" s="58"/>
      <c r="E28" s="58"/>
      <c r="F28" s="58"/>
      <c r="G28" s="58"/>
      <c r="H28" s="58"/>
      <c r="I28" s="58"/>
      <c r="J28" s="58"/>
      <c r="K28" s="15"/>
    </row>
    <row r="29" spans="2:11" ht="15.75">
      <c r="B29" s="10"/>
      <c r="C29" s="59" t="s">
        <v>195</v>
      </c>
      <c r="D29" s="59"/>
      <c r="E29" s="59"/>
      <c r="F29" s="59"/>
      <c r="G29" s="59"/>
      <c r="H29" s="59"/>
      <c r="I29" s="59"/>
      <c r="J29" s="59"/>
      <c r="K29" s="16"/>
    </row>
    <row r="30" spans="2:11" ht="15.75">
      <c r="B30" s="10"/>
      <c r="C30" s="60" t="s">
        <v>475</v>
      </c>
      <c r="D30" s="60"/>
      <c r="E30" s="61"/>
      <c r="F30" s="61"/>
      <c r="G30" s="61"/>
      <c r="H30" s="61"/>
      <c r="I30" s="60" t="s">
        <v>197</v>
      </c>
      <c r="J30" s="60"/>
      <c r="K30" s="105">
        <v>2124001000</v>
      </c>
    </row>
    <row r="31" spans="2:11" ht="15.75">
      <c r="B31" s="10"/>
      <c r="C31" s="62" t="s">
        <v>199</v>
      </c>
      <c r="D31" s="18" t="s">
        <v>200</v>
      </c>
      <c r="E31" s="19"/>
      <c r="F31" s="79"/>
      <c r="G31" s="22"/>
      <c r="H31" s="80"/>
      <c r="I31" s="62"/>
      <c r="J31" s="63"/>
      <c r="K31" s="81"/>
    </row>
    <row r="32" spans="2:11" ht="15.75">
      <c r="B32" s="10"/>
      <c r="C32" s="62" t="s">
        <v>201</v>
      </c>
      <c r="D32" s="64"/>
      <c r="E32" s="65"/>
      <c r="F32" s="63"/>
      <c r="G32" s="22"/>
      <c r="H32" s="62" t="s">
        <v>464</v>
      </c>
      <c r="I32" s="62"/>
      <c r="J32" s="63"/>
      <c r="K32" s="21"/>
    </row>
    <row r="33" spans="2:11" ht="16.5" thickBot="1">
      <c r="B33" s="10"/>
      <c r="C33" s="62"/>
      <c r="D33" s="64"/>
      <c r="E33" s="65"/>
      <c r="F33" s="63"/>
      <c r="G33" s="20"/>
      <c r="H33" s="62"/>
      <c r="I33" s="62"/>
      <c r="J33" s="63"/>
      <c r="K33" s="21"/>
    </row>
    <row r="34" spans="2:11" ht="16.5" thickTop="1">
      <c r="B34" s="82"/>
      <c r="C34" s="83"/>
      <c r="D34" s="83"/>
      <c r="E34" s="83"/>
      <c r="F34" s="83"/>
      <c r="G34" s="83"/>
      <c r="H34" s="83"/>
      <c r="I34" s="83"/>
      <c r="J34" s="83"/>
      <c r="K34" s="84"/>
    </row>
    <row r="35" spans="2:11" ht="15.75">
      <c r="B35" s="30"/>
      <c r="C35" s="66"/>
      <c r="D35" s="66"/>
      <c r="E35" s="66"/>
      <c r="F35" s="66"/>
      <c r="G35" s="66"/>
      <c r="H35" s="66"/>
      <c r="I35" s="66"/>
      <c r="J35" s="66"/>
      <c r="K35" s="32" t="s">
        <v>203</v>
      </c>
    </row>
    <row r="36" spans="2:11" ht="15.75">
      <c r="B36" s="30"/>
      <c r="C36" s="67" t="s">
        <v>204</v>
      </c>
      <c r="D36" s="67"/>
      <c r="E36" s="67"/>
      <c r="F36" s="67"/>
      <c r="G36" s="67"/>
      <c r="H36" s="234"/>
      <c r="I36" s="234"/>
      <c r="J36" s="234"/>
      <c r="K36" s="33">
        <v>3913650212.96</v>
      </c>
    </row>
    <row r="37" spans="2:11" ht="15.75">
      <c r="B37" s="30"/>
      <c r="C37" s="66"/>
      <c r="D37" s="66"/>
      <c r="E37" s="66"/>
      <c r="F37" s="66"/>
      <c r="G37" s="66"/>
      <c r="H37" s="66"/>
      <c r="I37" s="66"/>
      <c r="J37" s="66"/>
      <c r="K37" s="33"/>
    </row>
    <row r="38" spans="2:11" ht="15.75">
      <c r="B38" s="30"/>
      <c r="C38" s="69" t="s">
        <v>205</v>
      </c>
      <c r="D38" s="69"/>
      <c r="E38" s="69"/>
      <c r="F38" s="69"/>
      <c r="G38" s="69"/>
      <c r="H38" s="66"/>
      <c r="I38" s="66"/>
      <c r="J38" s="66"/>
      <c r="K38" s="33"/>
    </row>
    <row r="39" spans="2:11" ht="15.75">
      <c r="B39" s="30"/>
      <c r="C39" s="66" t="s">
        <v>476</v>
      </c>
      <c r="D39" s="66"/>
      <c r="E39" s="66"/>
      <c r="F39" s="66"/>
      <c r="G39" s="66"/>
      <c r="H39" s="248"/>
      <c r="I39" s="248"/>
      <c r="J39" s="248"/>
      <c r="K39" s="153">
        <v>10742012.9</v>
      </c>
    </row>
    <row r="40" spans="2:11" ht="15.75">
      <c r="B40" s="30"/>
      <c r="C40" s="66" t="s">
        <v>253</v>
      </c>
      <c r="D40" s="66"/>
      <c r="E40" s="66"/>
      <c r="F40" s="66"/>
      <c r="G40" s="66"/>
      <c r="H40" s="234"/>
      <c r="I40" s="234"/>
      <c r="J40" s="234"/>
      <c r="K40" s="154"/>
    </row>
    <row r="41" spans="2:11" ht="15.75">
      <c r="B41" s="30"/>
      <c r="C41" s="66"/>
      <c r="D41" s="66"/>
      <c r="E41" s="66"/>
      <c r="F41" s="66"/>
      <c r="G41" s="66"/>
      <c r="H41" s="68"/>
      <c r="I41" s="68"/>
      <c r="J41" s="68"/>
      <c r="K41" s="33"/>
    </row>
    <row r="42" spans="2:11" ht="15.75">
      <c r="B42" s="30"/>
      <c r="C42" s="67" t="s">
        <v>212</v>
      </c>
      <c r="D42" s="67"/>
      <c r="E42" s="67"/>
      <c r="F42" s="67"/>
      <c r="G42" s="67"/>
      <c r="H42" s="66"/>
      <c r="I42" s="66"/>
      <c r="J42" s="66"/>
      <c r="K42" s="85">
        <f>+K36+K39+K40</f>
        <v>3924392225.86</v>
      </c>
    </row>
    <row r="43" spans="2:11" ht="15.75">
      <c r="B43" s="30"/>
      <c r="C43" s="66"/>
      <c r="D43" s="66"/>
      <c r="E43" s="66"/>
      <c r="F43" s="66"/>
      <c r="G43" s="66"/>
      <c r="H43" s="66"/>
      <c r="I43" s="66"/>
      <c r="J43" s="66"/>
      <c r="K43" s="33"/>
    </row>
    <row r="44" spans="2:11" ht="15.75">
      <c r="B44" s="30"/>
      <c r="C44" s="69" t="s">
        <v>213</v>
      </c>
      <c r="D44" s="69"/>
      <c r="E44" s="69"/>
      <c r="F44" s="69"/>
      <c r="G44" s="69"/>
      <c r="H44" s="66"/>
      <c r="I44" s="66"/>
      <c r="J44" s="66"/>
      <c r="K44" s="33"/>
    </row>
    <row r="45" spans="2:11" ht="15.75">
      <c r="B45" s="30"/>
      <c r="C45" s="66"/>
      <c r="D45" s="66"/>
      <c r="E45" s="66"/>
      <c r="F45" s="66"/>
      <c r="G45" s="66"/>
      <c r="H45" s="234"/>
      <c r="I45" s="234"/>
      <c r="J45" s="234"/>
      <c r="K45" s="155"/>
    </row>
    <row r="46" spans="2:11" ht="15.75">
      <c r="B46" s="30"/>
      <c r="C46" s="66" t="s">
        <v>477</v>
      </c>
      <c r="D46" s="66"/>
      <c r="E46" s="66"/>
      <c r="F46" s="66"/>
      <c r="G46" s="66"/>
      <c r="H46" s="68"/>
      <c r="I46" s="68"/>
      <c r="J46" s="68"/>
      <c r="K46" s="156"/>
    </row>
    <row r="47" spans="2:11" ht="15.75">
      <c r="B47" s="30"/>
      <c r="C47" s="66"/>
      <c r="D47" s="66"/>
      <c r="E47" s="66"/>
      <c r="F47" s="66"/>
      <c r="G47" s="66"/>
      <c r="H47" s="234"/>
      <c r="I47" s="234"/>
      <c r="J47" s="234"/>
      <c r="K47" s="33"/>
    </row>
    <row r="48" spans="2:11" ht="15.75">
      <c r="B48" s="30"/>
      <c r="C48" s="66"/>
      <c r="D48" s="66"/>
      <c r="E48" s="66"/>
      <c r="F48" s="66"/>
      <c r="G48" s="66"/>
      <c r="H48" s="68"/>
      <c r="I48" s="68"/>
      <c r="J48" s="68"/>
      <c r="K48" s="33"/>
    </row>
    <row r="49" spans="2:11" ht="15.75">
      <c r="B49" s="30"/>
      <c r="C49" s="66"/>
      <c r="D49" s="66"/>
      <c r="E49" s="66"/>
      <c r="F49" s="66"/>
      <c r="G49" s="66"/>
      <c r="H49" s="68"/>
      <c r="I49" s="68"/>
      <c r="J49" s="68"/>
      <c r="K49" s="33"/>
    </row>
    <row r="50" spans="2:11" ht="16.5" thickBot="1">
      <c r="B50" s="30"/>
      <c r="C50" s="67" t="s">
        <v>216</v>
      </c>
      <c r="D50" s="67"/>
      <c r="E50" s="67"/>
      <c r="F50" s="67"/>
      <c r="G50" s="67"/>
      <c r="H50" s="234"/>
      <c r="I50" s="234"/>
      <c r="J50" s="234"/>
      <c r="K50" s="36">
        <f>+K42-K45-K46-K48-K49</f>
        <v>3924392225.86</v>
      </c>
    </row>
    <row r="51" spans="2:11" ht="16.5" thickTop="1">
      <c r="B51" s="30"/>
      <c r="C51" s="86"/>
      <c r="D51" s="86"/>
      <c r="E51" s="86"/>
      <c r="F51" s="86"/>
      <c r="G51" s="86"/>
      <c r="H51" s="86"/>
      <c r="I51" s="86"/>
      <c r="J51" s="86"/>
      <c r="K51" s="87"/>
    </row>
    <row r="52" spans="2:11" ht="15.75">
      <c r="B52" s="30"/>
      <c r="C52" s="66"/>
      <c r="D52" s="66"/>
      <c r="E52" s="66"/>
      <c r="F52" s="66"/>
      <c r="G52" s="66"/>
      <c r="H52" s="66"/>
      <c r="I52" s="66"/>
      <c r="J52" s="66"/>
      <c r="K52" s="31"/>
    </row>
    <row r="53" spans="2:11" ht="15.75">
      <c r="B53" s="30"/>
      <c r="C53" s="66"/>
      <c r="D53" s="66"/>
      <c r="E53" s="66"/>
      <c r="F53" s="66"/>
      <c r="G53" s="66"/>
      <c r="H53" s="66"/>
      <c r="I53" s="66"/>
      <c r="J53" s="66"/>
      <c r="K53" s="32" t="s">
        <v>217</v>
      </c>
    </row>
    <row r="54" spans="2:11" ht="15.75">
      <c r="B54" s="30"/>
      <c r="C54" s="67" t="s">
        <v>218</v>
      </c>
      <c r="D54" s="67"/>
      <c r="E54" s="67"/>
      <c r="F54" s="67"/>
      <c r="G54" s="67"/>
      <c r="H54" s="234"/>
      <c r="I54" s="234"/>
      <c r="J54" s="234"/>
      <c r="K54" s="33">
        <v>3924392225.86</v>
      </c>
    </row>
    <row r="55" spans="2:11" ht="15.75">
      <c r="B55" s="30"/>
      <c r="C55" s="67"/>
      <c r="D55" s="67"/>
      <c r="E55" s="67"/>
      <c r="F55" s="67"/>
      <c r="G55" s="67"/>
      <c r="H55" s="68"/>
      <c r="I55" s="68"/>
      <c r="J55" s="68"/>
      <c r="K55" s="33"/>
    </row>
    <row r="56" spans="2:11" ht="15.75">
      <c r="B56" s="30"/>
      <c r="C56" s="69" t="s">
        <v>205</v>
      </c>
      <c r="D56" s="69"/>
      <c r="E56" s="69"/>
      <c r="F56" s="69"/>
      <c r="G56" s="69"/>
      <c r="H56" s="66"/>
      <c r="I56" s="66"/>
      <c r="J56" s="66"/>
      <c r="K56" s="158"/>
    </row>
    <row r="57" spans="2:11" ht="15.75">
      <c r="B57" s="30"/>
      <c r="C57" s="66" t="s">
        <v>219</v>
      </c>
      <c r="D57" s="66"/>
      <c r="E57" s="66"/>
      <c r="F57" s="66"/>
      <c r="G57" s="66"/>
      <c r="H57" s="234"/>
      <c r="I57" s="234"/>
      <c r="J57" s="234"/>
      <c r="K57" s="33"/>
    </row>
    <row r="58" spans="2:11" ht="15.75">
      <c r="B58" s="30"/>
      <c r="C58" s="67" t="s">
        <v>212</v>
      </c>
      <c r="D58" s="67"/>
      <c r="E58" s="67"/>
      <c r="F58" s="67"/>
      <c r="G58" s="67"/>
      <c r="H58" s="241"/>
      <c r="I58" s="241"/>
      <c r="J58" s="241"/>
      <c r="K58" s="88">
        <f>SUM(K54:K57)</f>
        <v>3924392225.86</v>
      </c>
    </row>
    <row r="59" spans="2:11" ht="15.75">
      <c r="B59" s="30"/>
      <c r="C59" s="66"/>
      <c r="D59" s="66"/>
      <c r="E59" s="66"/>
      <c r="F59" s="66"/>
      <c r="G59" s="66"/>
      <c r="H59" s="66"/>
      <c r="I59" s="66"/>
      <c r="J59" s="66"/>
      <c r="K59" s="38"/>
    </row>
    <row r="60" spans="2:11" ht="15.75">
      <c r="B60" s="30"/>
      <c r="C60" s="69" t="s">
        <v>213</v>
      </c>
      <c r="D60" s="69"/>
      <c r="E60" s="69"/>
      <c r="F60" s="69"/>
      <c r="G60" s="69"/>
      <c r="H60" s="66"/>
      <c r="I60" s="66"/>
      <c r="J60" s="66"/>
      <c r="K60" s="33"/>
    </row>
    <row r="61" spans="2:11" ht="15.75">
      <c r="B61" s="30"/>
      <c r="C61" s="66" t="s">
        <v>478</v>
      </c>
      <c r="D61" s="66"/>
      <c r="E61" s="66"/>
      <c r="F61" s="66"/>
      <c r="G61" s="66"/>
      <c r="H61" s="241"/>
      <c r="I61" s="241"/>
      <c r="J61" s="241"/>
      <c r="K61" s="33"/>
    </row>
    <row r="62" spans="2:11" ht="15.75">
      <c r="B62" s="30"/>
      <c r="C62" s="66"/>
      <c r="D62" s="66"/>
      <c r="E62" s="66"/>
      <c r="F62" s="66"/>
      <c r="G62" s="66"/>
      <c r="H62" s="73"/>
      <c r="I62" s="73"/>
      <c r="J62" s="73"/>
      <c r="K62" s="33"/>
    </row>
    <row r="63" spans="2:11" ht="16.5" thickBot="1">
      <c r="B63" s="30"/>
      <c r="C63" s="67" t="s">
        <v>216</v>
      </c>
      <c r="D63" s="67"/>
      <c r="E63" s="67"/>
      <c r="F63" s="67"/>
      <c r="G63" s="67"/>
      <c r="H63" s="66"/>
      <c r="I63" s="66"/>
      <c r="J63" s="66"/>
      <c r="K63" s="36">
        <f>SUM(K58-K61)</f>
        <v>3924392225.86</v>
      </c>
    </row>
    <row r="64" spans="2:11" ht="17.25" thickBot="1" thickTop="1">
      <c r="B64" s="42"/>
      <c r="C64" s="43"/>
      <c r="D64" s="43"/>
      <c r="E64" s="43"/>
      <c r="F64" s="43"/>
      <c r="G64" s="43"/>
      <c r="H64" s="44"/>
      <c r="I64" s="44"/>
      <c r="J64" s="44"/>
      <c r="K64" s="45"/>
    </row>
    <row r="65" spans="2:11" ht="16.5" thickTop="1">
      <c r="B65" s="82"/>
      <c r="C65" s="89"/>
      <c r="D65" s="89"/>
      <c r="E65" s="89"/>
      <c r="F65" s="89"/>
      <c r="G65" s="89"/>
      <c r="H65" s="83"/>
      <c r="I65" s="83"/>
      <c r="J65" s="83"/>
      <c r="K65" s="46"/>
    </row>
    <row r="66" spans="2:11" ht="15.75">
      <c r="B66" s="30"/>
      <c r="C66" s="67"/>
      <c r="D66" s="67"/>
      <c r="E66" s="67"/>
      <c r="F66" s="67"/>
      <c r="G66" s="67"/>
      <c r="H66" s="66"/>
      <c r="I66" s="66"/>
      <c r="J66" s="66"/>
      <c r="K66" s="47"/>
    </row>
    <row r="67" spans="2:11" ht="15.75">
      <c r="B67" s="272" t="s">
        <v>468</v>
      </c>
      <c r="C67" s="233"/>
      <c r="D67" s="233"/>
      <c r="E67" s="74"/>
      <c r="F67" s="233" t="s">
        <v>222</v>
      </c>
      <c r="G67" s="233"/>
      <c r="H67" s="233"/>
      <c r="I67" s="76"/>
      <c r="J67" s="49" t="s">
        <v>223</v>
      </c>
      <c r="K67" s="51" t="s">
        <v>233</v>
      </c>
    </row>
    <row r="68" spans="2:11" ht="15.75">
      <c r="B68" s="271" t="s">
        <v>479</v>
      </c>
      <c r="C68" s="239"/>
      <c r="D68" s="239"/>
      <c r="E68" s="68"/>
      <c r="F68" s="239" t="s">
        <v>259</v>
      </c>
      <c r="G68" s="239"/>
      <c r="H68" s="239"/>
      <c r="I68" s="66"/>
      <c r="J68" s="234" t="s">
        <v>226</v>
      </c>
      <c r="K68" s="270"/>
    </row>
    <row r="69" spans="2:11" ht="15.75">
      <c r="B69" s="30"/>
      <c r="C69" s="66"/>
      <c r="D69" s="66"/>
      <c r="E69" s="68"/>
      <c r="F69" s="68"/>
      <c r="G69" s="68"/>
      <c r="H69" s="68"/>
      <c r="I69" s="66"/>
      <c r="J69" s="68"/>
      <c r="K69" s="52"/>
    </row>
    <row r="70" spans="2:11" ht="15.75">
      <c r="B70" s="272" t="s">
        <v>409</v>
      </c>
      <c r="C70" s="233"/>
      <c r="D70" s="233"/>
      <c r="E70" s="74"/>
      <c r="F70" s="233" t="s">
        <v>228</v>
      </c>
      <c r="G70" s="233"/>
      <c r="H70" s="233"/>
      <c r="I70" s="76"/>
      <c r="J70" s="49" t="s">
        <v>229</v>
      </c>
      <c r="K70" s="51" t="s">
        <v>311</v>
      </c>
    </row>
    <row r="71" spans="2:11" ht="15.75">
      <c r="B71" s="271" t="s">
        <v>232</v>
      </c>
      <c r="C71" s="239"/>
      <c r="D71" s="239"/>
      <c r="E71" s="68"/>
      <c r="F71" s="239" t="s">
        <v>232</v>
      </c>
      <c r="G71" s="239"/>
      <c r="H71" s="239"/>
      <c r="I71" s="66"/>
      <c r="J71" s="234" t="s">
        <v>232</v>
      </c>
      <c r="K71" s="270"/>
    </row>
    <row r="72" spans="2:11" ht="15.75">
      <c r="B72" s="30"/>
      <c r="C72" s="67"/>
      <c r="D72" s="67"/>
      <c r="E72" s="67"/>
      <c r="F72" s="67"/>
      <c r="G72" s="67"/>
      <c r="H72" s="66"/>
      <c r="I72" s="66"/>
      <c r="J72" s="66"/>
      <c r="K72" s="91"/>
    </row>
    <row r="73" spans="2:11" ht="16.5" thickBot="1">
      <c r="B73" s="92"/>
      <c r="C73" s="54"/>
      <c r="D73" s="54"/>
      <c r="E73" s="54"/>
      <c r="F73" s="54"/>
      <c r="G73" s="54"/>
      <c r="H73" s="93"/>
      <c r="I73" s="94"/>
      <c r="J73" s="93"/>
      <c r="K73" s="95"/>
    </row>
  </sheetData>
  <protectedRanges>
    <protectedRange sqref="F67 B67 J67" name="Rango1_2_1_2_1_1"/>
    <protectedRange sqref="F70 B70 J70" name="Rango1_2_1_1_1_1_1"/>
    <protectedRange sqref="J31:J33" name="Rango1_1_1_1_1"/>
    <protectedRange sqref="K67" name="Rango1_2_1_3_1_1_1"/>
    <protectedRange sqref="K70" name="Rango1_2_1_1_1_1_1_1"/>
  </protectedRanges>
  <mergeCells count="28">
    <mergeCell ref="B25:K25"/>
    <mergeCell ref="B2:I2"/>
    <mergeCell ref="B4:I4"/>
    <mergeCell ref="F12:I12"/>
    <mergeCell ref="F14:I14"/>
    <mergeCell ref="F15:I15"/>
    <mergeCell ref="H61:J61"/>
    <mergeCell ref="B26:K26"/>
    <mergeCell ref="B27:K27"/>
    <mergeCell ref="H36:J36"/>
    <mergeCell ref="H39:J39"/>
    <mergeCell ref="H40:J40"/>
    <mergeCell ref="H45:J45"/>
    <mergeCell ref="H47:J47"/>
    <mergeCell ref="H50:J50"/>
    <mergeCell ref="H54:J54"/>
    <mergeCell ref="H57:J57"/>
    <mergeCell ref="H58:J58"/>
    <mergeCell ref="B71:D71"/>
    <mergeCell ref="F71:H71"/>
    <mergeCell ref="J71:K71"/>
    <mergeCell ref="B67:D67"/>
    <mergeCell ref="F67:H67"/>
    <mergeCell ref="B68:D68"/>
    <mergeCell ref="F68:H68"/>
    <mergeCell ref="J68:K68"/>
    <mergeCell ref="B70:D70"/>
    <mergeCell ref="F70:H70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744BB-F9F1-4C95-A918-AEA10C2C168A}">
  <dimension ref="B2:K73"/>
  <sheetViews>
    <sheetView workbookViewId="0" topLeftCell="A16">
      <selection activeCell="C21" sqref="C21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0.42187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256" t="s">
        <v>0</v>
      </c>
      <c r="C2" s="253"/>
      <c r="D2" s="253"/>
      <c r="E2" s="253"/>
      <c r="F2" s="253"/>
      <c r="G2" s="253"/>
      <c r="H2" s="253"/>
      <c r="I2" s="253"/>
    </row>
    <row r="3" ht="15" hidden="1"/>
    <row r="4" spans="2:9" ht="15">
      <c r="B4" s="257" t="s">
        <v>457</v>
      </c>
      <c r="C4" s="253"/>
      <c r="D4" s="253"/>
      <c r="E4" s="253"/>
      <c r="F4" s="253"/>
      <c r="G4" s="253"/>
      <c r="H4" s="253"/>
      <c r="I4" s="253"/>
    </row>
    <row r="7" spans="2:9" ht="15">
      <c r="B7" s="1" t="s">
        <v>1</v>
      </c>
      <c r="C7" s="1" t="s">
        <v>2</v>
      </c>
      <c r="D7" s="1" t="s">
        <v>3</v>
      </c>
      <c r="E7" s="1" t="s">
        <v>4</v>
      </c>
      <c r="G7" s="1" t="s">
        <v>5</v>
      </c>
      <c r="H7" s="1" t="s">
        <v>6</v>
      </c>
      <c r="I7" s="1" t="s">
        <v>7</v>
      </c>
    </row>
    <row r="8" spans="2:9" ht="15">
      <c r="B8" s="2">
        <v>45351</v>
      </c>
      <c r="C8" s="3">
        <v>0</v>
      </c>
      <c r="D8" s="3" t="s">
        <v>8</v>
      </c>
      <c r="E8" s="3"/>
      <c r="G8" s="4">
        <v>1390345486.21</v>
      </c>
      <c r="H8" s="4">
        <v>1390345486.21</v>
      </c>
      <c r="I8" s="4">
        <v>0</v>
      </c>
    </row>
    <row r="9" spans="2:9" ht="15">
      <c r="B9" s="150"/>
      <c r="C9" s="77"/>
      <c r="D9" s="77"/>
      <c r="E9" s="77"/>
      <c r="G9" s="151"/>
      <c r="H9" s="151"/>
      <c r="I9" s="151"/>
    </row>
    <row r="10" spans="7:8" ht="15">
      <c r="G10" s="103">
        <f>SUM(G9:G9)</f>
        <v>0</v>
      </c>
      <c r="H10" s="103">
        <f>SUM(H9:H9)</f>
        <v>0</v>
      </c>
    </row>
    <row r="11" spans="6:9" ht="15">
      <c r="F11" s="258" t="s">
        <v>458</v>
      </c>
      <c r="G11" s="253"/>
      <c r="H11" s="253"/>
      <c r="I11" s="253"/>
    </row>
    <row r="13" spans="6:9" ht="15">
      <c r="F13" s="258" t="s">
        <v>459</v>
      </c>
      <c r="G13" s="253"/>
      <c r="H13" s="253"/>
      <c r="I13" s="253"/>
    </row>
    <row r="14" spans="6:9" ht="15">
      <c r="F14" s="258" t="s">
        <v>246</v>
      </c>
      <c r="G14" s="253"/>
      <c r="H14" s="253"/>
      <c r="I14" s="253"/>
    </row>
    <row r="15" ht="15.75" thickBot="1"/>
    <row r="16" spans="2:11" ht="15.75">
      <c r="B16" s="6"/>
      <c r="C16" s="8"/>
      <c r="D16" s="8"/>
      <c r="E16" s="8"/>
      <c r="F16" s="8"/>
      <c r="G16" s="8"/>
      <c r="H16" s="8"/>
      <c r="I16" s="8"/>
      <c r="J16" s="8"/>
      <c r="K16" s="9"/>
    </row>
    <row r="17" spans="2:11" ht="15.75">
      <c r="B17" s="10"/>
      <c r="D17" s="56"/>
      <c r="E17" s="56"/>
      <c r="F17" s="56"/>
      <c r="G17" s="56"/>
      <c r="H17" s="56"/>
      <c r="I17" s="56"/>
      <c r="J17" s="56"/>
      <c r="K17" s="11"/>
    </row>
    <row r="18" spans="2:11" ht="15.75">
      <c r="B18" s="10"/>
      <c r="C18" s="56"/>
      <c r="D18" s="56"/>
      <c r="E18" s="56"/>
      <c r="F18" s="56"/>
      <c r="G18" s="56"/>
      <c r="H18" s="56"/>
      <c r="I18" s="56"/>
      <c r="J18" s="56"/>
      <c r="K18" s="11"/>
    </row>
    <row r="19" spans="2:11" ht="15.75">
      <c r="B19" s="10"/>
      <c r="C19" s="56"/>
      <c r="D19" s="56"/>
      <c r="E19" s="56"/>
      <c r="F19" s="56"/>
      <c r="G19" s="56"/>
      <c r="H19" s="56"/>
      <c r="I19" s="56"/>
      <c r="J19" s="56"/>
      <c r="K19" s="11"/>
    </row>
    <row r="20" spans="2:11" ht="15.75">
      <c r="B20" s="10"/>
      <c r="C20" s="56"/>
      <c r="D20" s="56"/>
      <c r="E20" s="56"/>
      <c r="F20" s="56"/>
      <c r="G20" s="56"/>
      <c r="H20" s="56"/>
      <c r="I20" s="56"/>
      <c r="J20" s="56"/>
      <c r="K20" s="11"/>
    </row>
    <row r="21" spans="2:11" ht="15.75">
      <c r="B21" s="10"/>
      <c r="C21" s="56"/>
      <c r="D21" s="56"/>
      <c r="E21" s="56"/>
      <c r="F21" s="56"/>
      <c r="G21" s="56"/>
      <c r="H21" s="56"/>
      <c r="I21" s="56"/>
      <c r="J21" s="56"/>
      <c r="K21" s="11"/>
    </row>
    <row r="22" spans="2:11" ht="15.75">
      <c r="B22" s="10"/>
      <c r="C22" s="56"/>
      <c r="D22" s="56"/>
      <c r="E22" s="56"/>
      <c r="F22" s="56"/>
      <c r="G22" s="56"/>
      <c r="H22" s="56"/>
      <c r="I22" s="56"/>
      <c r="J22" s="56"/>
      <c r="K22" s="11"/>
    </row>
    <row r="23" spans="2:11" ht="15.75">
      <c r="B23" s="10"/>
      <c r="C23" s="56"/>
      <c r="D23" s="56"/>
      <c r="E23" s="56"/>
      <c r="F23" s="56"/>
      <c r="G23" s="56"/>
      <c r="H23" s="56"/>
      <c r="I23" s="56"/>
      <c r="J23" s="56"/>
      <c r="K23" s="11"/>
    </row>
    <row r="24" spans="2:11" ht="15.75">
      <c r="B24" s="259" t="s">
        <v>192</v>
      </c>
      <c r="C24" s="250"/>
      <c r="D24" s="250"/>
      <c r="E24" s="250"/>
      <c r="F24" s="250"/>
      <c r="G24" s="250"/>
      <c r="H24" s="250"/>
      <c r="I24" s="250"/>
      <c r="J24" s="250"/>
      <c r="K24" s="260"/>
    </row>
    <row r="25" spans="2:11" ht="15">
      <c r="B25" s="261" t="s">
        <v>460</v>
      </c>
      <c r="C25" s="243"/>
      <c r="D25" s="243"/>
      <c r="E25" s="243"/>
      <c r="F25" s="243"/>
      <c r="G25" s="243"/>
      <c r="H25" s="243"/>
      <c r="I25" s="243"/>
      <c r="J25" s="243"/>
      <c r="K25" s="262"/>
    </row>
    <row r="26" spans="2:11" ht="15.75">
      <c r="B26" s="259" t="s">
        <v>461</v>
      </c>
      <c r="C26" s="250"/>
      <c r="D26" s="250"/>
      <c r="E26" s="250"/>
      <c r="F26" s="250"/>
      <c r="G26" s="250"/>
      <c r="H26" s="250"/>
      <c r="I26" s="250"/>
      <c r="J26" s="250"/>
      <c r="K26" s="260"/>
    </row>
    <row r="27" spans="2:11" ht="15.75">
      <c r="B27" s="14"/>
      <c r="C27" s="58"/>
      <c r="D27" s="58"/>
      <c r="E27" s="58"/>
      <c r="F27" s="58"/>
      <c r="G27" s="58"/>
      <c r="H27" s="58"/>
      <c r="I27" s="58"/>
      <c r="J27" s="58"/>
      <c r="K27" s="15"/>
    </row>
    <row r="28" spans="2:11" ht="15.75">
      <c r="B28" s="10"/>
      <c r="C28" s="59" t="s">
        <v>195</v>
      </c>
      <c r="D28" s="59"/>
      <c r="E28" s="59"/>
      <c r="F28" s="59"/>
      <c r="G28" s="59"/>
      <c r="H28" s="59"/>
      <c r="I28" s="59"/>
      <c r="J28" s="59"/>
      <c r="K28" s="16"/>
    </row>
    <row r="29" spans="2:11" ht="15.75">
      <c r="B29" s="10"/>
      <c r="C29" s="59"/>
      <c r="D29" s="59"/>
      <c r="E29" s="59"/>
      <c r="F29" s="59"/>
      <c r="G29" s="59"/>
      <c r="H29" s="59"/>
      <c r="I29" s="59"/>
      <c r="J29" s="59"/>
      <c r="K29" s="16"/>
    </row>
    <row r="30" spans="2:11" ht="15.75">
      <c r="B30" s="10"/>
      <c r="C30" s="60" t="s">
        <v>462</v>
      </c>
      <c r="D30" s="60"/>
      <c r="E30" s="61"/>
      <c r="F30" s="61"/>
      <c r="G30" s="61"/>
      <c r="H30" s="61"/>
      <c r="I30" s="60" t="s">
        <v>463</v>
      </c>
      <c r="J30" s="60"/>
      <c r="K30" s="152">
        <v>2124001001</v>
      </c>
    </row>
    <row r="31" spans="2:11" ht="15.75">
      <c r="B31" s="10"/>
      <c r="C31" s="62" t="s">
        <v>199</v>
      </c>
      <c r="D31" s="18" t="s">
        <v>200</v>
      </c>
      <c r="E31" s="19"/>
      <c r="F31" s="79"/>
      <c r="G31" s="22"/>
      <c r="H31" s="80"/>
      <c r="I31" s="62"/>
      <c r="J31" s="63"/>
      <c r="K31" s="81"/>
    </row>
    <row r="32" spans="2:11" ht="15.75">
      <c r="B32" s="10"/>
      <c r="C32" s="62" t="s">
        <v>201</v>
      </c>
      <c r="D32" s="64"/>
      <c r="E32" s="65"/>
      <c r="F32" s="63"/>
      <c r="G32" s="22"/>
      <c r="H32" s="62" t="s">
        <v>464</v>
      </c>
      <c r="I32" s="62"/>
      <c r="J32" s="63"/>
      <c r="K32" s="21"/>
    </row>
    <row r="33" spans="2:11" ht="16.5" thickBot="1">
      <c r="B33" s="10"/>
      <c r="C33" s="62"/>
      <c r="D33" s="64"/>
      <c r="E33" s="65"/>
      <c r="F33" s="63"/>
      <c r="G33" s="20"/>
      <c r="H33" s="62"/>
      <c r="I33" s="62"/>
      <c r="J33" s="63"/>
      <c r="K33" s="21"/>
    </row>
    <row r="34" spans="2:11" ht="16.5" thickTop="1">
      <c r="B34" s="82"/>
      <c r="C34" s="83"/>
      <c r="D34" s="83"/>
      <c r="E34" s="83"/>
      <c r="F34" s="83"/>
      <c r="G34" s="83"/>
      <c r="H34" s="83"/>
      <c r="I34" s="83"/>
      <c r="J34" s="83"/>
      <c r="K34" s="84"/>
    </row>
    <row r="35" spans="2:11" ht="15.75">
      <c r="B35" s="30"/>
      <c r="C35" s="66"/>
      <c r="D35" s="66"/>
      <c r="E35" s="66"/>
      <c r="F35" s="66"/>
      <c r="G35" s="66"/>
      <c r="H35" s="66"/>
      <c r="I35" s="66"/>
      <c r="J35" s="66"/>
      <c r="K35" s="32" t="s">
        <v>203</v>
      </c>
    </row>
    <row r="36" spans="2:11" ht="15.75">
      <c r="B36" s="30"/>
      <c r="C36" s="67" t="s">
        <v>204</v>
      </c>
      <c r="D36" s="67"/>
      <c r="E36" s="67"/>
      <c r="F36" s="67"/>
      <c r="G36" s="67"/>
      <c r="H36" s="234"/>
      <c r="I36" s="234"/>
      <c r="J36" s="234"/>
      <c r="K36" s="33">
        <v>0</v>
      </c>
    </row>
    <row r="37" spans="2:11" ht="15.75">
      <c r="B37" s="30"/>
      <c r="C37" s="66"/>
      <c r="D37" s="66"/>
      <c r="E37" s="66"/>
      <c r="F37" s="66"/>
      <c r="G37" s="66"/>
      <c r="H37" s="66"/>
      <c r="I37" s="66"/>
      <c r="J37" s="66"/>
      <c r="K37" s="33"/>
    </row>
    <row r="38" spans="2:11" ht="15.75">
      <c r="B38" s="30"/>
      <c r="C38" s="69" t="s">
        <v>205</v>
      </c>
      <c r="D38" s="69"/>
      <c r="E38" s="69"/>
      <c r="F38" s="69"/>
      <c r="G38" s="69"/>
      <c r="H38" s="66"/>
      <c r="I38" s="66"/>
      <c r="J38" s="66"/>
      <c r="K38" s="33"/>
    </row>
    <row r="39" spans="2:11" ht="15.75">
      <c r="B39" s="30"/>
      <c r="C39" s="66" t="s">
        <v>465</v>
      </c>
      <c r="D39" s="66"/>
      <c r="E39" s="66"/>
      <c r="F39" s="66"/>
      <c r="G39" s="66"/>
      <c r="H39" s="248"/>
      <c r="I39" s="248"/>
      <c r="J39" s="248"/>
      <c r="K39" s="153">
        <v>0</v>
      </c>
    </row>
    <row r="40" spans="2:11" ht="15.75">
      <c r="B40" s="30"/>
      <c r="C40" s="66" t="s">
        <v>253</v>
      </c>
      <c r="D40" s="66"/>
      <c r="E40" s="66"/>
      <c r="F40" s="66"/>
      <c r="G40" s="66"/>
      <c r="H40" s="234"/>
      <c r="I40" s="234"/>
      <c r="J40" s="234"/>
      <c r="K40" s="154"/>
    </row>
    <row r="41" spans="2:11" ht="15.75">
      <c r="B41" s="30"/>
      <c r="C41" s="66"/>
      <c r="D41" s="66"/>
      <c r="E41" s="66"/>
      <c r="F41" s="66"/>
      <c r="G41" s="66"/>
      <c r="H41" s="68"/>
      <c r="I41" s="68"/>
      <c r="J41" s="68"/>
      <c r="K41" s="33"/>
    </row>
    <row r="42" spans="2:11" ht="15.75">
      <c r="B42" s="30"/>
      <c r="C42" s="67" t="s">
        <v>212</v>
      </c>
      <c r="D42" s="67"/>
      <c r="E42" s="67"/>
      <c r="F42" s="67"/>
      <c r="G42" s="67"/>
      <c r="H42" s="66"/>
      <c r="I42" s="66"/>
      <c r="J42" s="66"/>
      <c r="K42" s="85">
        <f>+K36+K39+K40</f>
        <v>0</v>
      </c>
    </row>
    <row r="43" spans="2:11" ht="15.75">
      <c r="B43" s="30"/>
      <c r="C43" s="66"/>
      <c r="D43" s="66"/>
      <c r="E43" s="66"/>
      <c r="F43" s="66"/>
      <c r="G43" s="66"/>
      <c r="H43" s="66"/>
      <c r="I43" s="66"/>
      <c r="J43" s="66"/>
      <c r="K43" s="33"/>
    </row>
    <row r="44" spans="2:11" ht="15.75">
      <c r="B44" s="30"/>
      <c r="C44" s="69" t="s">
        <v>213</v>
      </c>
      <c r="D44" s="69"/>
      <c r="E44" s="69"/>
      <c r="F44" s="69"/>
      <c r="G44" s="69"/>
      <c r="H44" s="66"/>
      <c r="I44" s="66"/>
      <c r="J44" s="66"/>
      <c r="K44" s="33"/>
    </row>
    <row r="45" spans="2:11" ht="15.75">
      <c r="B45" s="30"/>
      <c r="C45" s="66" t="s">
        <v>256</v>
      </c>
      <c r="D45" s="66"/>
      <c r="E45" s="66"/>
      <c r="F45" s="66"/>
      <c r="G45" s="66"/>
      <c r="H45" s="234"/>
      <c r="I45" s="234"/>
      <c r="J45" s="234"/>
      <c r="K45" s="155">
        <v>0</v>
      </c>
    </row>
    <row r="46" spans="2:11" ht="15.75">
      <c r="B46" s="30"/>
      <c r="C46" s="66" t="s">
        <v>466</v>
      </c>
      <c r="D46" s="66"/>
      <c r="E46" s="66"/>
      <c r="F46" s="66"/>
      <c r="G46" s="66"/>
      <c r="H46" s="68"/>
      <c r="I46" s="68"/>
      <c r="J46" s="68"/>
      <c r="K46" s="156">
        <v>0</v>
      </c>
    </row>
    <row r="47" spans="2:11" ht="15.75">
      <c r="B47" s="30"/>
      <c r="C47" s="66" t="s">
        <v>215</v>
      </c>
      <c r="D47" s="66"/>
      <c r="E47" s="66"/>
      <c r="F47" s="66"/>
      <c r="G47" s="66"/>
      <c r="H47" s="234"/>
      <c r="I47" s="234"/>
      <c r="J47" s="234"/>
      <c r="K47" s="33"/>
    </row>
    <row r="48" spans="2:11" ht="15.75">
      <c r="B48" s="30"/>
      <c r="C48" s="66"/>
      <c r="D48" s="66"/>
      <c r="E48" s="66"/>
      <c r="F48" s="66"/>
      <c r="G48" s="66"/>
      <c r="H48" s="68"/>
      <c r="I48" s="68"/>
      <c r="J48" s="68"/>
      <c r="K48" s="33"/>
    </row>
    <row r="49" spans="2:11" ht="15.75">
      <c r="B49" s="30"/>
      <c r="C49" s="66" t="s">
        <v>467</v>
      </c>
      <c r="D49" s="66"/>
      <c r="E49" s="66"/>
      <c r="F49" s="66"/>
      <c r="G49" s="66"/>
      <c r="H49" s="68"/>
      <c r="I49" s="68"/>
      <c r="J49" s="68"/>
      <c r="K49" s="33"/>
    </row>
    <row r="50" spans="2:11" ht="16.5" thickBot="1">
      <c r="B50" s="30"/>
      <c r="C50" s="67" t="s">
        <v>216</v>
      </c>
      <c r="D50" s="67"/>
      <c r="E50" s="67"/>
      <c r="F50" s="67"/>
      <c r="G50" s="67"/>
      <c r="H50" s="234"/>
      <c r="I50" s="234"/>
      <c r="J50" s="234"/>
      <c r="K50" s="36">
        <f>SUM(K45-K48)</f>
        <v>0</v>
      </c>
    </row>
    <row r="51" spans="2:11" ht="16.5" thickTop="1">
      <c r="B51" s="30"/>
      <c r="C51" s="86"/>
      <c r="D51" s="86"/>
      <c r="E51" s="86"/>
      <c r="F51" s="86"/>
      <c r="G51" s="86"/>
      <c r="H51" s="86"/>
      <c r="I51" s="86"/>
      <c r="J51" s="86"/>
      <c r="K51" s="87"/>
    </row>
    <row r="52" spans="2:11" ht="15.75">
      <c r="B52" s="30"/>
      <c r="C52" s="66"/>
      <c r="D52" s="66"/>
      <c r="E52" s="66"/>
      <c r="F52" s="66"/>
      <c r="G52" s="66"/>
      <c r="H52" s="66"/>
      <c r="I52" s="66"/>
      <c r="J52" s="66"/>
      <c r="K52" s="31"/>
    </row>
    <row r="53" spans="2:11" ht="15.75">
      <c r="B53" s="30"/>
      <c r="C53" s="66"/>
      <c r="D53" s="66"/>
      <c r="E53" s="66"/>
      <c r="F53" s="66"/>
      <c r="G53" s="66"/>
      <c r="H53" s="66"/>
      <c r="I53" s="66"/>
      <c r="J53" s="66"/>
      <c r="K53" s="32" t="s">
        <v>217</v>
      </c>
    </row>
    <row r="54" spans="2:11" ht="15.75">
      <c r="B54" s="30"/>
      <c r="C54" s="67" t="s">
        <v>218</v>
      </c>
      <c r="D54" s="67"/>
      <c r="E54" s="67"/>
      <c r="F54" s="67"/>
      <c r="G54" s="67"/>
      <c r="H54" s="234"/>
      <c r="I54" s="234"/>
      <c r="J54" s="234"/>
      <c r="K54" s="33">
        <v>0</v>
      </c>
    </row>
    <row r="55" spans="2:11" ht="15.75">
      <c r="B55" s="30"/>
      <c r="C55" s="67"/>
      <c r="D55" s="67"/>
      <c r="E55" s="67"/>
      <c r="F55" s="67"/>
      <c r="G55" s="67"/>
      <c r="H55" s="68"/>
      <c r="I55" s="68"/>
      <c r="J55" s="68"/>
      <c r="K55" s="33"/>
    </row>
    <row r="56" spans="2:11" ht="15.75">
      <c r="B56" s="30"/>
      <c r="C56" s="69" t="s">
        <v>205</v>
      </c>
      <c r="D56" s="69"/>
      <c r="E56" s="69"/>
      <c r="F56" s="69"/>
      <c r="G56" s="69"/>
      <c r="H56" s="66"/>
      <c r="I56" s="66"/>
      <c r="J56" s="66"/>
      <c r="K56" s="38"/>
    </row>
    <row r="57" spans="2:11" ht="15.75">
      <c r="B57" s="30"/>
      <c r="C57" s="66" t="s">
        <v>219</v>
      </c>
      <c r="D57" s="66"/>
      <c r="E57" s="66"/>
      <c r="F57" s="66"/>
      <c r="G57" s="66"/>
      <c r="H57" s="234"/>
      <c r="I57" s="234"/>
      <c r="J57" s="234"/>
      <c r="K57" s="33">
        <v>0</v>
      </c>
    </row>
    <row r="58" spans="2:11" ht="15.75">
      <c r="B58" s="30"/>
      <c r="C58" s="67" t="s">
        <v>212</v>
      </c>
      <c r="D58" s="67"/>
      <c r="E58" s="67"/>
      <c r="F58" s="67"/>
      <c r="G58" s="67"/>
      <c r="H58" s="241"/>
      <c r="I58" s="241"/>
      <c r="J58" s="241"/>
      <c r="K58" s="88">
        <f>SUM(K54:K57)</f>
        <v>0</v>
      </c>
    </row>
    <row r="59" spans="2:11" ht="15.75">
      <c r="B59" s="30"/>
      <c r="C59" s="66"/>
      <c r="D59" s="66"/>
      <c r="E59" s="66"/>
      <c r="F59" s="66"/>
      <c r="G59" s="66"/>
      <c r="H59" s="66"/>
      <c r="I59" s="66"/>
      <c r="J59" s="66"/>
      <c r="K59" s="38"/>
    </row>
    <row r="60" spans="2:11" ht="15.75">
      <c r="B60" s="30"/>
      <c r="C60" s="69" t="s">
        <v>213</v>
      </c>
      <c r="D60" s="69"/>
      <c r="E60" s="69"/>
      <c r="F60" s="69"/>
      <c r="G60" s="69"/>
      <c r="H60" s="66"/>
      <c r="I60" s="66"/>
      <c r="J60" s="66"/>
      <c r="K60" s="33"/>
    </row>
    <row r="61" spans="2:11" ht="15.75">
      <c r="B61" s="30"/>
      <c r="C61" s="66" t="s">
        <v>304</v>
      </c>
      <c r="D61" s="66"/>
      <c r="E61" s="66"/>
      <c r="F61" s="66"/>
      <c r="G61" s="66"/>
      <c r="H61" s="241"/>
      <c r="I61" s="241"/>
      <c r="J61" s="241"/>
      <c r="K61" s="33">
        <v>0</v>
      </c>
    </row>
    <row r="62" spans="2:11" ht="15.75">
      <c r="B62" s="30"/>
      <c r="C62" s="66"/>
      <c r="D62" s="66"/>
      <c r="E62" s="66"/>
      <c r="F62" s="66"/>
      <c r="G62" s="66"/>
      <c r="H62" s="73"/>
      <c r="I62" s="73"/>
      <c r="J62" s="73"/>
      <c r="K62" s="33"/>
    </row>
    <row r="63" spans="2:11" ht="16.5" thickBot="1">
      <c r="B63" s="30"/>
      <c r="C63" s="67" t="s">
        <v>216</v>
      </c>
      <c r="D63" s="67"/>
      <c r="E63" s="67"/>
      <c r="F63" s="67"/>
      <c r="G63" s="67"/>
      <c r="H63" s="66"/>
      <c r="I63" s="66"/>
      <c r="J63" s="66"/>
      <c r="K63" s="36">
        <f>SUM(K58-K61)</f>
        <v>0</v>
      </c>
    </row>
    <row r="64" spans="2:11" ht="17.25" thickBot="1" thickTop="1">
      <c r="B64" s="42"/>
      <c r="C64" s="43"/>
      <c r="D64" s="43"/>
      <c r="E64" s="43"/>
      <c r="F64" s="43"/>
      <c r="G64" s="43"/>
      <c r="H64" s="44"/>
      <c r="I64" s="44"/>
      <c r="J64" s="44"/>
      <c r="K64" s="45"/>
    </row>
    <row r="65" spans="2:11" ht="16.5" thickTop="1">
      <c r="B65" s="82"/>
      <c r="C65" s="89"/>
      <c r="D65" s="89"/>
      <c r="E65" s="89"/>
      <c r="F65" s="89"/>
      <c r="G65" s="89"/>
      <c r="H65" s="83"/>
      <c r="I65" s="83"/>
      <c r="J65" s="83"/>
      <c r="K65" s="46"/>
    </row>
    <row r="66" spans="2:11" ht="15.75">
      <c r="B66" s="30"/>
      <c r="C66" s="67"/>
      <c r="D66" s="67"/>
      <c r="E66" s="67"/>
      <c r="F66" s="67"/>
      <c r="G66" s="67"/>
      <c r="H66" s="66"/>
      <c r="I66" s="66"/>
      <c r="J66" s="66"/>
      <c r="K66" s="47"/>
    </row>
    <row r="67" spans="2:11" ht="15.75">
      <c r="B67" s="272" t="s">
        <v>468</v>
      </c>
      <c r="C67" s="233"/>
      <c r="D67" s="233"/>
      <c r="E67" s="74"/>
      <c r="F67" s="233" t="s">
        <v>222</v>
      </c>
      <c r="G67" s="233"/>
      <c r="H67" s="233"/>
      <c r="I67" s="76"/>
      <c r="J67" s="49" t="s">
        <v>223</v>
      </c>
      <c r="K67" s="51" t="s">
        <v>233</v>
      </c>
    </row>
    <row r="68" spans="2:11" ht="15.75">
      <c r="B68" s="30"/>
      <c r="C68" s="106" t="s">
        <v>224</v>
      </c>
      <c r="D68" s="106"/>
      <c r="E68" s="68"/>
      <c r="F68" s="239" t="s">
        <v>259</v>
      </c>
      <c r="G68" s="239"/>
      <c r="H68" s="239"/>
      <c r="I68" s="66"/>
      <c r="J68" s="234" t="s">
        <v>226</v>
      </c>
      <c r="K68" s="270"/>
    </row>
    <row r="69" spans="2:11" ht="15.75">
      <c r="B69" s="30"/>
      <c r="C69" s="66"/>
      <c r="D69" s="66"/>
      <c r="E69" s="68"/>
      <c r="F69" s="68"/>
      <c r="G69" s="68"/>
      <c r="H69" s="68"/>
      <c r="I69" s="66"/>
      <c r="J69" s="68"/>
      <c r="K69" s="52"/>
    </row>
    <row r="70" spans="2:11" ht="15.75">
      <c r="B70" s="272" t="s">
        <v>409</v>
      </c>
      <c r="C70" s="233"/>
      <c r="D70" s="233"/>
      <c r="E70" s="74"/>
      <c r="F70" s="233" t="s">
        <v>228</v>
      </c>
      <c r="G70" s="233"/>
      <c r="H70" s="233"/>
      <c r="I70" s="76"/>
      <c r="J70" s="49" t="s">
        <v>229</v>
      </c>
      <c r="K70" s="51" t="s">
        <v>311</v>
      </c>
    </row>
    <row r="71" spans="2:11" ht="15.75">
      <c r="B71" s="271" t="s">
        <v>230</v>
      </c>
      <c r="C71" s="239"/>
      <c r="D71" s="239"/>
      <c r="E71" s="68"/>
      <c r="F71" s="239" t="s">
        <v>232</v>
      </c>
      <c r="G71" s="239"/>
      <c r="H71" s="239"/>
      <c r="I71" s="66"/>
      <c r="J71" s="234" t="s">
        <v>232</v>
      </c>
      <c r="K71" s="270"/>
    </row>
    <row r="72" spans="2:11" ht="15.75">
      <c r="B72" s="30"/>
      <c r="C72" s="67"/>
      <c r="D72" s="67"/>
      <c r="E72" s="67"/>
      <c r="F72" s="67"/>
      <c r="G72" s="67"/>
      <c r="H72" s="66"/>
      <c r="I72" s="66"/>
      <c r="J72" s="66"/>
      <c r="K72" s="91"/>
    </row>
    <row r="73" spans="2:11" ht="16.5" thickBot="1">
      <c r="B73" s="92"/>
      <c r="C73" s="54"/>
      <c r="D73" s="54"/>
      <c r="E73" s="54"/>
      <c r="F73" s="54"/>
      <c r="G73" s="54"/>
      <c r="H73" s="93"/>
      <c r="I73" s="94"/>
      <c r="J73" s="93"/>
      <c r="K73" s="95"/>
    </row>
  </sheetData>
  <protectedRanges>
    <protectedRange sqref="F67 B67 J67" name="Rango1_2_1_2_1_1"/>
    <protectedRange sqref="F70 B70 J70" name="Rango1_2_1_1_1_1_1"/>
    <protectedRange sqref="J31:J33" name="Rango1_1_1_1_1"/>
    <protectedRange sqref="K67" name="Rango1_2_1_3_1_1_1"/>
    <protectedRange sqref="K70" name="Rango1_2_1_1_1_1_1_1"/>
  </protectedRanges>
  <mergeCells count="27">
    <mergeCell ref="B24:K24"/>
    <mergeCell ref="B2:I2"/>
    <mergeCell ref="B4:I4"/>
    <mergeCell ref="F11:I11"/>
    <mergeCell ref="F13:I13"/>
    <mergeCell ref="F14:I14"/>
    <mergeCell ref="H61:J61"/>
    <mergeCell ref="B25:K25"/>
    <mergeCell ref="B26:K26"/>
    <mergeCell ref="H36:J36"/>
    <mergeCell ref="H39:J39"/>
    <mergeCell ref="H40:J40"/>
    <mergeCell ref="H45:J45"/>
    <mergeCell ref="H47:J47"/>
    <mergeCell ref="H50:J50"/>
    <mergeCell ref="H54:J54"/>
    <mergeCell ref="H57:J57"/>
    <mergeCell ref="H58:J58"/>
    <mergeCell ref="B71:D71"/>
    <mergeCell ref="F71:H71"/>
    <mergeCell ref="J71:K71"/>
    <mergeCell ref="B67:D67"/>
    <mergeCell ref="F67:H67"/>
    <mergeCell ref="F68:H68"/>
    <mergeCell ref="J68:K68"/>
    <mergeCell ref="B70:D70"/>
    <mergeCell ref="F70:H70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E283C-1557-4164-AEB2-7F3FAC7BCE59}">
  <dimension ref="B2:K70"/>
  <sheetViews>
    <sheetView workbookViewId="0" topLeftCell="A1">
      <selection activeCell="I18" sqref="I18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3.1406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252" t="s">
        <v>0</v>
      </c>
      <c r="C2" s="253"/>
      <c r="D2" s="253"/>
      <c r="E2" s="253"/>
      <c r="F2" s="253"/>
      <c r="G2" s="253"/>
      <c r="H2" s="253"/>
      <c r="I2" s="253"/>
    </row>
    <row r="3" ht="15" hidden="1"/>
    <row r="4" spans="2:9" ht="15">
      <c r="B4" s="254" t="s">
        <v>306</v>
      </c>
      <c r="C4" s="253"/>
      <c r="D4" s="253"/>
      <c r="E4" s="253"/>
      <c r="F4" s="253"/>
      <c r="G4" s="253"/>
      <c r="H4" s="253"/>
      <c r="I4" s="253"/>
    </row>
    <row r="7" spans="2:9" ht="15">
      <c r="B7" s="96" t="s">
        <v>1</v>
      </c>
      <c r="C7" s="96" t="s">
        <v>2</v>
      </c>
      <c r="D7" s="96" t="s">
        <v>3</v>
      </c>
      <c r="E7" s="96" t="s">
        <v>4</v>
      </c>
      <c r="G7" s="96" t="s">
        <v>5</v>
      </c>
      <c r="H7" s="96" t="s">
        <v>6</v>
      </c>
      <c r="I7" s="96" t="s">
        <v>7</v>
      </c>
    </row>
    <row r="8" spans="2:9" ht="15">
      <c r="B8" s="97">
        <v>45351</v>
      </c>
      <c r="C8" s="98">
        <v>0</v>
      </c>
      <c r="D8" s="98" t="s">
        <v>8</v>
      </c>
      <c r="E8" s="98"/>
      <c r="G8" s="99">
        <v>225540</v>
      </c>
      <c r="H8" s="99">
        <v>225540</v>
      </c>
      <c r="I8" s="99">
        <v>0</v>
      </c>
    </row>
    <row r="10" spans="6:9" ht="15">
      <c r="F10" s="255" t="s">
        <v>307</v>
      </c>
      <c r="G10" s="253"/>
      <c r="H10" s="253"/>
      <c r="I10" s="253"/>
    </row>
    <row r="12" spans="6:9" ht="15">
      <c r="F12" s="255" t="s">
        <v>308</v>
      </c>
      <c r="G12" s="253"/>
      <c r="H12" s="253"/>
      <c r="I12" s="253"/>
    </row>
    <row r="13" spans="6:9" ht="15">
      <c r="F13" s="255" t="s">
        <v>269</v>
      </c>
      <c r="G13" s="253"/>
      <c r="H13" s="253"/>
      <c r="I13" s="253"/>
    </row>
    <row r="14" ht="15.75" thickBot="1"/>
    <row r="15" spans="2:11" ht="15.75">
      <c r="B15" s="6"/>
      <c r="C15" s="101"/>
      <c r="D15" s="8"/>
      <c r="E15" s="8"/>
      <c r="F15" s="8"/>
      <c r="G15" s="8"/>
      <c r="H15" s="8"/>
      <c r="I15" s="8"/>
      <c r="J15" s="8"/>
      <c r="K15" s="9"/>
    </row>
    <row r="16" spans="2:11" ht="15.75">
      <c r="B16" s="10"/>
      <c r="C16" s="56"/>
      <c r="D16" s="56"/>
      <c r="E16" s="56"/>
      <c r="F16" s="56"/>
      <c r="G16" s="56"/>
      <c r="H16" s="56"/>
      <c r="I16" s="56"/>
      <c r="J16" s="56"/>
      <c r="K16" s="11"/>
    </row>
    <row r="17" spans="2:11" ht="15.75">
      <c r="B17" s="10"/>
      <c r="C17" s="56"/>
      <c r="D17" s="56"/>
      <c r="E17" s="56"/>
      <c r="F17" s="56"/>
      <c r="G17" s="56"/>
      <c r="H17" s="56"/>
      <c r="I17" s="56"/>
      <c r="J17" s="56"/>
      <c r="K17" s="11"/>
    </row>
    <row r="18" spans="2:11" ht="15.75">
      <c r="B18" s="10"/>
      <c r="C18" s="56"/>
      <c r="D18" s="56"/>
      <c r="E18" s="56"/>
      <c r="F18" s="56"/>
      <c r="G18" s="56"/>
      <c r="H18" s="56"/>
      <c r="I18" s="56"/>
      <c r="J18" s="56"/>
      <c r="K18" s="11"/>
    </row>
    <row r="19" spans="2:11" ht="15.75">
      <c r="B19" s="10"/>
      <c r="C19" s="56"/>
      <c r="D19" s="56"/>
      <c r="E19" s="56"/>
      <c r="F19" s="56"/>
      <c r="G19" s="56"/>
      <c r="H19" s="56"/>
      <c r="I19" s="56"/>
      <c r="J19" s="56"/>
      <c r="K19" s="11"/>
    </row>
    <row r="20" spans="2:11" ht="15.75">
      <c r="B20" s="10"/>
      <c r="C20" s="56"/>
      <c r="D20" s="56"/>
      <c r="E20" s="56"/>
      <c r="F20" s="56"/>
      <c r="G20" s="56"/>
      <c r="H20" s="56"/>
      <c r="I20" s="56"/>
      <c r="J20" s="56"/>
      <c r="K20" s="11"/>
    </row>
    <row r="21" spans="2:11" ht="15.75">
      <c r="B21" s="10"/>
      <c r="C21" s="56"/>
      <c r="D21" s="56"/>
      <c r="E21" s="56"/>
      <c r="F21" s="56"/>
      <c r="G21" s="56"/>
      <c r="H21" s="56"/>
      <c r="I21" s="56"/>
      <c r="J21" s="56"/>
      <c r="K21" s="11"/>
    </row>
    <row r="22" spans="2:11" ht="15.75">
      <c r="B22" s="259" t="s">
        <v>192</v>
      </c>
      <c r="C22" s="250"/>
      <c r="D22" s="250"/>
      <c r="E22" s="250"/>
      <c r="F22" s="250"/>
      <c r="G22" s="250"/>
      <c r="H22" s="250"/>
      <c r="I22" s="250"/>
      <c r="J22" s="250"/>
      <c r="K22" s="260"/>
    </row>
    <row r="23" spans="2:11" ht="15">
      <c r="B23" s="261" t="s">
        <v>283</v>
      </c>
      <c r="C23" s="243"/>
      <c r="D23" s="243"/>
      <c r="E23" s="243"/>
      <c r="F23" s="243"/>
      <c r="G23" s="243"/>
      <c r="H23" s="243"/>
      <c r="I23" s="243"/>
      <c r="J23" s="243"/>
      <c r="K23" s="262"/>
    </row>
    <row r="24" spans="2:11" ht="15.75">
      <c r="B24" s="14"/>
      <c r="C24" s="58"/>
      <c r="D24" s="58"/>
      <c r="E24" s="263" t="s">
        <v>309</v>
      </c>
      <c r="F24" s="263"/>
      <c r="G24" s="263"/>
      <c r="H24" s="263"/>
      <c r="I24" s="263"/>
      <c r="J24" s="263"/>
      <c r="K24" s="15"/>
    </row>
    <row r="25" spans="2:11" ht="15.75">
      <c r="B25" s="14"/>
      <c r="C25" s="58"/>
      <c r="D25" s="58"/>
      <c r="E25" s="58"/>
      <c r="F25" s="58"/>
      <c r="G25" s="58"/>
      <c r="H25" s="58"/>
      <c r="I25" s="58"/>
      <c r="J25" s="58"/>
      <c r="K25" s="15"/>
    </row>
    <row r="26" spans="2:11" ht="15.75">
      <c r="B26" s="10"/>
      <c r="C26" s="59" t="s">
        <v>195</v>
      </c>
      <c r="D26" s="59"/>
      <c r="E26" s="59"/>
      <c r="F26" s="59"/>
      <c r="G26" s="59"/>
      <c r="H26" s="59"/>
      <c r="I26" s="59"/>
      <c r="J26" s="59"/>
      <c r="K26" s="16"/>
    </row>
    <row r="27" spans="2:11" ht="15.75">
      <c r="B27" s="10"/>
      <c r="C27" s="60" t="s">
        <v>310</v>
      </c>
      <c r="D27" s="60"/>
      <c r="E27" s="61"/>
      <c r="F27" s="61"/>
      <c r="G27" s="61"/>
      <c r="H27" s="61"/>
      <c r="I27" s="60"/>
      <c r="J27" s="102" t="s">
        <v>286</v>
      </c>
      <c r="K27" s="17"/>
    </row>
    <row r="28" spans="2:11" ht="15.75">
      <c r="B28" s="10"/>
      <c r="C28" s="62" t="s">
        <v>199</v>
      </c>
      <c r="D28" s="18" t="s">
        <v>200</v>
      </c>
      <c r="E28" s="19"/>
      <c r="F28" s="79"/>
      <c r="G28" s="22"/>
      <c r="H28" s="80"/>
      <c r="I28" s="62"/>
      <c r="J28" s="63"/>
      <c r="K28" s="21"/>
    </row>
    <row r="29" spans="2:11" ht="15.75">
      <c r="B29" s="10"/>
      <c r="C29" s="62" t="s">
        <v>201</v>
      </c>
      <c r="D29" s="64"/>
      <c r="E29" s="65"/>
      <c r="F29" s="63"/>
      <c r="G29" s="22"/>
      <c r="H29" s="62" t="s">
        <v>251</v>
      </c>
      <c r="I29" s="62"/>
      <c r="J29" s="63"/>
      <c r="K29" s="21"/>
    </row>
    <row r="30" spans="2:11" ht="16.5" thickBot="1">
      <c r="B30" s="10"/>
      <c r="C30" s="62"/>
      <c r="D30" s="64"/>
      <c r="E30" s="65"/>
      <c r="F30" s="63"/>
      <c r="G30" s="20"/>
      <c r="H30" s="62"/>
      <c r="I30" s="62"/>
      <c r="J30" s="63"/>
      <c r="K30" s="21"/>
    </row>
    <row r="31" spans="2:11" ht="16.5" thickTop="1">
      <c r="B31" s="82"/>
      <c r="C31" s="83"/>
      <c r="D31" s="83"/>
      <c r="E31" s="83"/>
      <c r="F31" s="83"/>
      <c r="G31" s="83"/>
      <c r="H31" s="83"/>
      <c r="I31" s="83"/>
      <c r="J31" s="83"/>
      <c r="K31" s="84"/>
    </row>
    <row r="32" spans="2:11" ht="15.75">
      <c r="B32" s="30"/>
      <c r="C32" s="66"/>
      <c r="D32" s="66"/>
      <c r="E32" s="66"/>
      <c r="F32" s="66"/>
      <c r="G32" s="66"/>
      <c r="H32" s="66"/>
      <c r="I32" s="66"/>
      <c r="J32" s="66"/>
      <c r="K32" s="32" t="s">
        <v>203</v>
      </c>
    </row>
    <row r="33" spans="2:11" ht="15.75">
      <c r="B33" s="30"/>
      <c r="C33" s="67" t="s">
        <v>204</v>
      </c>
      <c r="D33" s="67"/>
      <c r="E33" s="67"/>
      <c r="F33" s="67"/>
      <c r="G33" s="67"/>
      <c r="H33" s="234"/>
      <c r="I33" s="234"/>
      <c r="J33" s="234"/>
      <c r="K33" s="33">
        <v>0</v>
      </c>
    </row>
    <row r="34" spans="2:11" ht="15.75">
      <c r="B34" s="30"/>
      <c r="C34" s="66"/>
      <c r="D34" s="66"/>
      <c r="E34" s="66"/>
      <c r="F34" s="66"/>
      <c r="G34" s="66"/>
      <c r="H34" s="66"/>
      <c r="I34" s="66"/>
      <c r="J34" s="66"/>
      <c r="K34" s="33"/>
    </row>
    <row r="35" spans="2:11" ht="15.75">
      <c r="B35" s="30"/>
      <c r="C35" s="69" t="s">
        <v>205</v>
      </c>
      <c r="D35" s="69"/>
      <c r="E35" s="69"/>
      <c r="F35" s="69"/>
      <c r="G35" s="69"/>
      <c r="H35" s="66"/>
      <c r="I35" s="66"/>
      <c r="J35" s="66"/>
      <c r="K35" s="33"/>
    </row>
    <row r="36" spans="2:11" ht="15.75">
      <c r="B36" s="30"/>
      <c r="C36" s="66" t="s">
        <v>287</v>
      </c>
      <c r="D36" s="66"/>
      <c r="E36" s="66"/>
      <c r="F36" s="66"/>
      <c r="G36" s="66"/>
      <c r="H36" s="248"/>
      <c r="I36" s="248"/>
      <c r="J36" s="248"/>
      <c r="K36" s="33"/>
    </row>
    <row r="37" spans="2:11" ht="15.75">
      <c r="B37" s="30"/>
      <c r="C37" s="66" t="s">
        <v>253</v>
      </c>
      <c r="D37" s="66"/>
      <c r="E37" s="66"/>
      <c r="F37" s="66"/>
      <c r="G37" s="66"/>
      <c r="H37" s="234"/>
      <c r="I37" s="234"/>
      <c r="J37" s="234"/>
      <c r="K37" s="33"/>
    </row>
    <row r="38" spans="2:11" ht="15.75">
      <c r="B38" s="30"/>
      <c r="C38" s="66"/>
      <c r="D38" s="66"/>
      <c r="E38" s="66"/>
      <c r="F38" s="66"/>
      <c r="G38" s="66"/>
      <c r="H38" s="68"/>
      <c r="I38" s="68"/>
      <c r="J38" s="68"/>
      <c r="K38" s="33"/>
    </row>
    <row r="39" spans="2:11" ht="15.75">
      <c r="B39" s="30"/>
      <c r="C39" s="67" t="s">
        <v>212</v>
      </c>
      <c r="D39" s="67"/>
      <c r="E39" s="67"/>
      <c r="F39" s="67"/>
      <c r="G39" s="67"/>
      <c r="H39" s="66"/>
      <c r="I39" s="66"/>
      <c r="J39" s="66"/>
      <c r="K39" s="85">
        <f>+K33+K36</f>
        <v>0</v>
      </c>
    </row>
    <row r="40" spans="2:11" ht="15.75">
      <c r="B40" s="30"/>
      <c r="C40" s="66"/>
      <c r="D40" s="66"/>
      <c r="E40" s="66"/>
      <c r="F40" s="66"/>
      <c r="G40" s="66"/>
      <c r="H40" s="66"/>
      <c r="I40" s="66"/>
      <c r="J40" s="66"/>
      <c r="K40" s="33"/>
    </row>
    <row r="41" spans="2:11" ht="15.75">
      <c r="B41" s="30"/>
      <c r="C41" s="69" t="s">
        <v>213</v>
      </c>
      <c r="D41" s="69"/>
      <c r="E41" s="69"/>
      <c r="F41" s="69"/>
      <c r="G41" s="69"/>
      <c r="H41" s="66"/>
      <c r="I41" s="66"/>
      <c r="J41" s="66"/>
      <c r="K41" s="33"/>
    </row>
    <row r="42" spans="2:11" ht="15.75">
      <c r="B42" s="30"/>
      <c r="C42" s="66" t="s">
        <v>288</v>
      </c>
      <c r="D42" s="66"/>
      <c r="E42" s="66"/>
      <c r="F42" s="66"/>
      <c r="G42" s="66"/>
      <c r="H42" s="234"/>
      <c r="I42" s="234"/>
      <c r="J42" s="234"/>
      <c r="K42" s="33">
        <v>0</v>
      </c>
    </row>
    <row r="43" spans="2:11" ht="15.75">
      <c r="B43" s="30"/>
      <c r="C43" s="66" t="s">
        <v>275</v>
      </c>
      <c r="D43" s="66"/>
      <c r="E43" s="66"/>
      <c r="F43" s="66"/>
      <c r="G43" s="66"/>
      <c r="H43" s="68"/>
      <c r="I43" s="68"/>
      <c r="J43" s="68"/>
      <c r="K43" s="33">
        <v>0</v>
      </c>
    </row>
    <row r="44" spans="2:11" ht="15.75">
      <c r="B44" s="30"/>
      <c r="C44" s="66" t="s">
        <v>215</v>
      </c>
      <c r="D44" s="66"/>
      <c r="E44" s="66"/>
      <c r="F44" s="66"/>
      <c r="G44" s="66"/>
      <c r="H44" s="234"/>
      <c r="I44" s="234"/>
      <c r="J44" s="234"/>
      <c r="K44" s="33"/>
    </row>
    <row r="45" spans="2:11" ht="15.75">
      <c r="B45" s="30"/>
      <c r="C45" s="66" t="s">
        <v>256</v>
      </c>
      <c r="D45" s="66"/>
      <c r="E45" s="66"/>
      <c r="F45" s="66"/>
      <c r="G45" s="66"/>
      <c r="H45" s="68"/>
      <c r="I45" s="68"/>
      <c r="J45" s="68"/>
      <c r="K45" s="33"/>
    </row>
    <row r="46" spans="2:11" ht="15.75">
      <c r="B46" s="30"/>
      <c r="C46" s="66"/>
      <c r="D46" s="66"/>
      <c r="E46" s="66"/>
      <c r="F46" s="66"/>
      <c r="G46" s="66"/>
      <c r="H46" s="68"/>
      <c r="I46" s="68"/>
      <c r="J46" s="68"/>
      <c r="K46" s="33"/>
    </row>
    <row r="47" spans="2:11" ht="16.5" thickBot="1">
      <c r="B47" s="30"/>
      <c r="C47" s="67" t="s">
        <v>216</v>
      </c>
      <c r="D47" s="67"/>
      <c r="E47" s="67"/>
      <c r="F47" s="67"/>
      <c r="G47" s="67"/>
      <c r="H47" s="234"/>
      <c r="I47" s="234"/>
      <c r="J47" s="234"/>
      <c r="K47" s="36">
        <f>+K39-K42-K45</f>
        <v>0</v>
      </c>
    </row>
    <row r="48" spans="2:11" ht="16.5" thickTop="1">
      <c r="B48" s="30"/>
      <c r="C48" s="86"/>
      <c r="D48" s="86"/>
      <c r="E48" s="86"/>
      <c r="F48" s="86"/>
      <c r="G48" s="86"/>
      <c r="H48" s="86"/>
      <c r="I48" s="86"/>
      <c r="J48" s="86"/>
      <c r="K48" s="87"/>
    </row>
    <row r="49" spans="2:11" ht="15.75">
      <c r="B49" s="30"/>
      <c r="C49" s="66"/>
      <c r="D49" s="66"/>
      <c r="E49" s="66"/>
      <c r="F49" s="66"/>
      <c r="G49" s="66"/>
      <c r="H49" s="66"/>
      <c r="I49" s="66"/>
      <c r="J49" s="66"/>
      <c r="K49" s="31"/>
    </row>
    <row r="50" spans="2:11" ht="15.75">
      <c r="B50" s="30"/>
      <c r="C50" s="66"/>
      <c r="D50" s="66"/>
      <c r="E50" s="66"/>
      <c r="F50" s="66"/>
      <c r="G50" s="66"/>
      <c r="H50" s="66"/>
      <c r="I50" s="66"/>
      <c r="J50" s="66"/>
      <c r="K50" s="32" t="s">
        <v>217</v>
      </c>
    </row>
    <row r="51" spans="2:11" ht="15.75">
      <c r="B51" s="30"/>
      <c r="C51" s="67" t="s">
        <v>218</v>
      </c>
      <c r="D51" s="67"/>
      <c r="E51" s="67"/>
      <c r="F51" s="67"/>
      <c r="G51" s="67"/>
      <c r="H51" s="234"/>
      <c r="I51" s="234"/>
      <c r="J51" s="234"/>
      <c r="K51" s="33">
        <v>0</v>
      </c>
    </row>
    <row r="52" spans="2:11" ht="15.75">
      <c r="B52" s="30"/>
      <c r="C52" s="67"/>
      <c r="D52" s="67"/>
      <c r="E52" s="67"/>
      <c r="F52" s="67"/>
      <c r="G52" s="67"/>
      <c r="H52" s="68"/>
      <c r="I52" s="68"/>
      <c r="J52" s="68"/>
      <c r="K52" s="33">
        <v>0</v>
      </c>
    </row>
    <row r="53" spans="2:11" ht="15.75">
      <c r="B53" s="30"/>
      <c r="C53" s="69" t="s">
        <v>205</v>
      </c>
      <c r="D53" s="69"/>
      <c r="E53" s="69"/>
      <c r="F53" s="69"/>
      <c r="G53" s="69"/>
      <c r="H53" s="66"/>
      <c r="I53" s="66"/>
      <c r="J53" s="66"/>
      <c r="K53" s="38"/>
    </row>
    <row r="54" spans="2:11" ht="15.75">
      <c r="B54" s="30"/>
      <c r="C54" s="66" t="s">
        <v>289</v>
      </c>
      <c r="D54" s="66"/>
      <c r="E54" s="66"/>
      <c r="F54" s="66"/>
      <c r="G54" s="66"/>
      <c r="H54" s="234"/>
      <c r="I54" s="234"/>
      <c r="J54" s="234"/>
      <c r="K54" s="33">
        <v>0</v>
      </c>
    </row>
    <row r="55" spans="2:11" ht="15.75">
      <c r="B55" s="30"/>
      <c r="C55" s="67" t="s">
        <v>212</v>
      </c>
      <c r="D55" s="67"/>
      <c r="E55" s="67"/>
      <c r="F55" s="67"/>
      <c r="G55" s="67"/>
      <c r="H55" s="241"/>
      <c r="I55" s="241"/>
      <c r="J55" s="241"/>
      <c r="K55" s="88">
        <f>SUM(K51:K54)</f>
        <v>0</v>
      </c>
    </row>
    <row r="56" spans="2:11" ht="15.75">
      <c r="B56" s="30"/>
      <c r="C56" s="66"/>
      <c r="D56" s="66"/>
      <c r="E56" s="66"/>
      <c r="F56" s="66"/>
      <c r="G56" s="66"/>
      <c r="H56" s="66"/>
      <c r="I56" s="66"/>
      <c r="J56" s="66"/>
      <c r="K56" s="38"/>
    </row>
    <row r="57" spans="2:11" ht="15.75">
      <c r="B57" s="30"/>
      <c r="C57" s="69" t="s">
        <v>213</v>
      </c>
      <c r="D57" s="69"/>
      <c r="E57" s="69"/>
      <c r="F57" s="69"/>
      <c r="G57" s="69"/>
      <c r="H57" s="66"/>
      <c r="I57" s="66"/>
      <c r="J57" s="66"/>
      <c r="K57" s="33"/>
    </row>
    <row r="58" spans="2:11" ht="15.75">
      <c r="B58" s="30"/>
      <c r="C58" s="66" t="s">
        <v>257</v>
      </c>
      <c r="D58" s="66"/>
      <c r="E58" s="66"/>
      <c r="F58" s="66"/>
      <c r="G58" s="66"/>
      <c r="H58" s="241"/>
      <c r="I58" s="241"/>
      <c r="J58" s="241"/>
      <c r="K58" s="33">
        <v>0</v>
      </c>
    </row>
    <row r="59" spans="2:11" ht="15.75">
      <c r="B59" s="30"/>
      <c r="C59" s="66"/>
      <c r="D59" s="66"/>
      <c r="E59" s="66"/>
      <c r="F59" s="66"/>
      <c r="G59" s="66"/>
      <c r="H59" s="73"/>
      <c r="I59" s="73"/>
      <c r="J59" s="73"/>
      <c r="K59" s="33"/>
    </row>
    <row r="60" spans="2:11" ht="16.5" thickBot="1">
      <c r="B60" s="30"/>
      <c r="C60" s="67" t="s">
        <v>216</v>
      </c>
      <c r="D60" s="67"/>
      <c r="E60" s="67"/>
      <c r="F60" s="67"/>
      <c r="G60" s="67"/>
      <c r="H60" s="66"/>
      <c r="I60" s="66"/>
      <c r="J60" s="66"/>
      <c r="K60" s="36">
        <f>SUM(K55-K58)</f>
        <v>0</v>
      </c>
    </row>
    <row r="61" spans="2:11" ht="17.25" thickBot="1" thickTop="1">
      <c r="B61" s="42"/>
      <c r="C61" s="43"/>
      <c r="D61" s="43"/>
      <c r="E61" s="43"/>
      <c r="F61" s="43"/>
      <c r="G61" s="43"/>
      <c r="H61" s="44"/>
      <c r="I61" s="44"/>
      <c r="J61" s="44"/>
      <c r="K61" s="45"/>
    </row>
    <row r="62" spans="2:11" ht="16.5" thickTop="1">
      <c r="B62" s="82"/>
      <c r="C62" s="89"/>
      <c r="D62" s="89"/>
      <c r="E62" s="89"/>
      <c r="F62" s="89"/>
      <c r="G62" s="89"/>
      <c r="H62" s="83"/>
      <c r="I62" s="83"/>
      <c r="J62" s="83"/>
      <c r="K62" s="46"/>
    </row>
    <row r="63" spans="2:11" ht="15.75">
      <c r="B63" s="30"/>
      <c r="C63" s="67"/>
      <c r="D63" s="67"/>
      <c r="E63" s="67"/>
      <c r="F63" s="67"/>
      <c r="G63" s="67"/>
      <c r="H63" s="66"/>
      <c r="I63" s="66"/>
      <c r="J63" s="66"/>
      <c r="K63" s="47"/>
    </row>
    <row r="64" spans="2:11" ht="15.75">
      <c r="B64" s="272" t="s">
        <v>290</v>
      </c>
      <c r="C64" s="233"/>
      <c r="D64" s="233"/>
      <c r="E64" s="74"/>
      <c r="F64" s="233" t="s">
        <v>222</v>
      </c>
      <c r="G64" s="233"/>
      <c r="H64" s="233"/>
      <c r="I64" s="76"/>
      <c r="J64" s="49" t="s">
        <v>291</v>
      </c>
      <c r="K64" s="51" t="s">
        <v>233</v>
      </c>
    </row>
    <row r="65" spans="2:11" ht="15.75">
      <c r="B65" s="271" t="s">
        <v>224</v>
      </c>
      <c r="C65" s="239"/>
      <c r="D65" s="239"/>
      <c r="E65" s="68"/>
      <c r="F65" s="239" t="s">
        <v>259</v>
      </c>
      <c r="G65" s="239"/>
      <c r="H65" s="239"/>
      <c r="I65" s="66"/>
      <c r="J65" s="234" t="s">
        <v>226</v>
      </c>
      <c r="K65" s="270"/>
    </row>
    <row r="66" spans="2:11" ht="15.75">
      <c r="B66" s="30"/>
      <c r="C66" s="66"/>
      <c r="D66" s="66"/>
      <c r="E66" s="68"/>
      <c r="F66" s="68"/>
      <c r="G66" s="68"/>
      <c r="H66" s="68"/>
      <c r="I66" s="66"/>
      <c r="J66" s="68"/>
      <c r="K66" s="52"/>
    </row>
    <row r="67" spans="2:11" ht="15.75">
      <c r="B67" s="90"/>
      <c r="C67" s="50" t="s">
        <v>227</v>
      </c>
      <c r="D67" s="50"/>
      <c r="E67" s="74"/>
      <c r="F67" s="233" t="s">
        <v>228</v>
      </c>
      <c r="G67" s="233"/>
      <c r="H67" s="233"/>
      <c r="I67" s="76"/>
      <c r="J67" s="49" t="s">
        <v>292</v>
      </c>
      <c r="K67" s="51" t="s">
        <v>311</v>
      </c>
    </row>
    <row r="68" spans="2:11" ht="15.75">
      <c r="B68" s="271" t="s">
        <v>230</v>
      </c>
      <c r="C68" s="239"/>
      <c r="D68" s="239"/>
      <c r="E68" s="68"/>
      <c r="F68" s="239" t="s">
        <v>232</v>
      </c>
      <c r="G68" s="239"/>
      <c r="H68" s="239"/>
      <c r="I68" s="66"/>
      <c r="J68" s="234" t="s">
        <v>232</v>
      </c>
      <c r="K68" s="270"/>
    </row>
    <row r="69" spans="2:11" ht="15.75">
      <c r="B69" s="30"/>
      <c r="C69" s="67"/>
      <c r="D69" s="67"/>
      <c r="E69" s="67"/>
      <c r="F69" s="67"/>
      <c r="G69" s="67"/>
      <c r="H69" s="66"/>
      <c r="I69" s="66"/>
      <c r="J69" s="66"/>
      <c r="K69" s="91"/>
    </row>
    <row r="70" spans="2:11" ht="16.5" thickBot="1">
      <c r="B70" s="92"/>
      <c r="C70" s="54"/>
      <c r="D70" s="54"/>
      <c r="E70" s="54"/>
      <c r="F70" s="54"/>
      <c r="G70" s="54"/>
      <c r="H70" s="93"/>
      <c r="I70" s="94"/>
      <c r="J70" s="93"/>
      <c r="K70" s="95"/>
    </row>
  </sheetData>
  <protectedRanges>
    <protectedRange sqref="F64 J64" name="Rango1_2_1_3_1_1"/>
    <protectedRange sqref="F67 C67 J67" name="Rango1_2_1_1_1_1_1"/>
    <protectedRange sqref="J30" name="Rango1_1_2_1_1"/>
    <protectedRange sqref="B64" name="Rango1_2_1_2_1_1_1"/>
    <protectedRange sqref="J28:J29" name="Rango1_1_1_1"/>
    <protectedRange sqref="K64" name="Rango1_2_1_3_1_1_1"/>
    <protectedRange sqref="K67" name="Rango1_2_1_1_1_1_1_1"/>
  </protectedRanges>
  <mergeCells count="27">
    <mergeCell ref="B22:K22"/>
    <mergeCell ref="B2:I2"/>
    <mergeCell ref="B4:I4"/>
    <mergeCell ref="F10:I10"/>
    <mergeCell ref="F12:I12"/>
    <mergeCell ref="F13:I13"/>
    <mergeCell ref="H58:J58"/>
    <mergeCell ref="B23:K23"/>
    <mergeCell ref="E24:J24"/>
    <mergeCell ref="H33:J33"/>
    <mergeCell ref="H36:J36"/>
    <mergeCell ref="H37:J37"/>
    <mergeCell ref="H42:J42"/>
    <mergeCell ref="H44:J44"/>
    <mergeCell ref="H47:J47"/>
    <mergeCell ref="H51:J51"/>
    <mergeCell ref="H54:J54"/>
    <mergeCell ref="H55:J55"/>
    <mergeCell ref="B68:D68"/>
    <mergeCell ref="F68:H68"/>
    <mergeCell ref="J68:K68"/>
    <mergeCell ref="B64:D64"/>
    <mergeCell ref="F64:H64"/>
    <mergeCell ref="B65:D65"/>
    <mergeCell ref="F65:H65"/>
    <mergeCell ref="J65:K65"/>
    <mergeCell ref="F67:H6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5790F-C6A0-4695-A372-C81138634659}">
  <dimension ref="B2:K345"/>
  <sheetViews>
    <sheetView workbookViewId="0" topLeftCell="A277">
      <selection activeCell="I303" sqref="I303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18.5742187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1" ht="12.4" customHeight="1"/>
    <row r="2" spans="2:9" ht="20.85" customHeight="1">
      <c r="B2" s="256" t="s">
        <v>0</v>
      </c>
      <c r="C2" s="253"/>
      <c r="D2" s="253"/>
      <c r="E2" s="253"/>
      <c r="F2" s="253"/>
      <c r="G2" s="253"/>
      <c r="H2" s="253"/>
      <c r="I2" s="253"/>
    </row>
    <row r="3" ht="15" customHeight="1" hidden="1"/>
    <row r="4" spans="2:9" ht="16.5" customHeight="1">
      <c r="B4" s="257" t="s">
        <v>702</v>
      </c>
      <c r="C4" s="253"/>
      <c r="D4" s="253"/>
      <c r="E4" s="253"/>
      <c r="F4" s="253"/>
      <c r="G4" s="253"/>
      <c r="H4" s="253"/>
      <c r="I4" s="253"/>
    </row>
    <row r="5" ht="0.95" customHeight="1"/>
    <row r="6" ht="2.1" customHeight="1"/>
    <row r="7" spans="2:9" ht="15">
      <c r="B7" s="1" t="s">
        <v>1</v>
      </c>
      <c r="C7" s="1" t="s">
        <v>2</v>
      </c>
      <c r="D7" s="1" t="s">
        <v>3</v>
      </c>
      <c r="E7" s="1" t="s">
        <v>4</v>
      </c>
      <c r="G7" s="1" t="s">
        <v>5</v>
      </c>
      <c r="H7" s="1" t="s">
        <v>6</v>
      </c>
      <c r="I7" s="1" t="s">
        <v>7</v>
      </c>
    </row>
    <row r="8" spans="2:9" ht="15">
      <c r="B8" s="2">
        <v>45351</v>
      </c>
      <c r="C8" s="3">
        <v>0</v>
      </c>
      <c r="D8" s="3" t="s">
        <v>8</v>
      </c>
      <c r="E8" s="3"/>
      <c r="G8" s="4">
        <v>5848549985.87</v>
      </c>
      <c r="H8" s="4">
        <v>5848549985.87</v>
      </c>
      <c r="I8" s="4">
        <v>0</v>
      </c>
    </row>
    <row r="9" spans="2:9" ht="15">
      <c r="B9" s="2">
        <v>45352</v>
      </c>
      <c r="C9" s="3">
        <v>82531</v>
      </c>
      <c r="D9" s="3" t="s">
        <v>11</v>
      </c>
      <c r="E9" s="3" t="s">
        <v>703</v>
      </c>
      <c r="G9" s="4">
        <v>0</v>
      </c>
      <c r="H9" s="4">
        <v>811454.4</v>
      </c>
      <c r="I9" s="4">
        <v>-811454.4</v>
      </c>
    </row>
    <row r="10" spans="2:9" ht="15">
      <c r="B10" s="2">
        <v>45352</v>
      </c>
      <c r="C10" s="3">
        <v>82532</v>
      </c>
      <c r="D10" s="3" t="s">
        <v>11</v>
      </c>
      <c r="E10" s="3" t="s">
        <v>704</v>
      </c>
      <c r="G10" s="4">
        <v>0</v>
      </c>
      <c r="H10" s="4">
        <v>56500</v>
      </c>
      <c r="I10" s="4">
        <v>-870454.4</v>
      </c>
    </row>
    <row r="11" spans="2:9" ht="15">
      <c r="B11" s="2">
        <v>45352</v>
      </c>
      <c r="C11" s="3">
        <v>82532</v>
      </c>
      <c r="D11" s="3" t="s">
        <v>11</v>
      </c>
      <c r="E11" s="3" t="s">
        <v>704</v>
      </c>
      <c r="G11" s="4">
        <v>0</v>
      </c>
      <c r="H11" s="4">
        <v>2500</v>
      </c>
      <c r="I11" s="4">
        <v>-870454.4</v>
      </c>
    </row>
    <row r="12" spans="2:9" ht="15">
      <c r="B12" s="2">
        <v>45352</v>
      </c>
      <c r="C12" s="3">
        <v>82535</v>
      </c>
      <c r="D12" s="3" t="s">
        <v>11</v>
      </c>
      <c r="E12" s="3" t="s">
        <v>705</v>
      </c>
      <c r="G12" s="4">
        <v>0</v>
      </c>
      <c r="H12" s="4">
        <v>398819.57</v>
      </c>
      <c r="I12" s="4">
        <v>-1269273.97</v>
      </c>
    </row>
    <row r="13" spans="2:9" ht="15">
      <c r="B13" s="2">
        <v>45352</v>
      </c>
      <c r="C13" s="3">
        <v>82537</v>
      </c>
      <c r="D13" s="3" t="s">
        <v>11</v>
      </c>
      <c r="E13" s="3" t="s">
        <v>706</v>
      </c>
      <c r="G13" s="4">
        <v>0</v>
      </c>
      <c r="H13" s="4">
        <v>33900</v>
      </c>
      <c r="I13" s="4">
        <v>-1304673.97</v>
      </c>
    </row>
    <row r="14" spans="2:9" ht="15">
      <c r="B14" s="2">
        <v>45352</v>
      </c>
      <c r="C14" s="3">
        <v>82537</v>
      </c>
      <c r="D14" s="3" t="s">
        <v>11</v>
      </c>
      <c r="E14" s="3" t="s">
        <v>706</v>
      </c>
      <c r="G14" s="4">
        <v>0</v>
      </c>
      <c r="H14" s="4">
        <v>1500</v>
      </c>
      <c r="I14" s="4">
        <v>-1304673.97</v>
      </c>
    </row>
    <row r="15" spans="2:9" ht="15">
      <c r="B15" s="2">
        <v>45352</v>
      </c>
      <c r="C15" s="3">
        <v>82539</v>
      </c>
      <c r="D15" s="3" t="s">
        <v>11</v>
      </c>
      <c r="E15" s="3" t="s">
        <v>707</v>
      </c>
      <c r="G15" s="4">
        <v>0</v>
      </c>
      <c r="H15" s="4">
        <v>67800</v>
      </c>
      <c r="I15" s="4">
        <v>-1375473.97</v>
      </c>
    </row>
    <row r="16" spans="2:9" ht="15">
      <c r="B16" s="2">
        <v>45352</v>
      </c>
      <c r="C16" s="3">
        <v>82539</v>
      </c>
      <c r="D16" s="3" t="s">
        <v>11</v>
      </c>
      <c r="E16" s="3" t="s">
        <v>707</v>
      </c>
      <c r="G16" s="4">
        <v>0</v>
      </c>
      <c r="H16" s="4">
        <v>3000</v>
      </c>
      <c r="I16" s="4">
        <v>-1375473.97</v>
      </c>
    </row>
    <row r="17" spans="2:9" ht="15">
      <c r="B17" s="2">
        <v>45352</v>
      </c>
      <c r="C17" s="3">
        <v>82550</v>
      </c>
      <c r="D17" s="3" t="s">
        <v>11</v>
      </c>
      <c r="E17" s="3" t="s">
        <v>708</v>
      </c>
      <c r="G17" s="4">
        <v>0</v>
      </c>
      <c r="H17" s="4">
        <v>52057.43</v>
      </c>
      <c r="I17" s="4">
        <v>-1429834.83</v>
      </c>
    </row>
    <row r="18" spans="2:9" ht="15">
      <c r="B18" s="2">
        <v>45352</v>
      </c>
      <c r="C18" s="3">
        <v>82550</v>
      </c>
      <c r="D18" s="3" t="s">
        <v>11</v>
      </c>
      <c r="E18" s="3" t="s">
        <v>708</v>
      </c>
      <c r="G18" s="4">
        <v>0</v>
      </c>
      <c r="H18" s="4">
        <v>2303.43</v>
      </c>
      <c r="I18" s="4">
        <v>-1429834.83</v>
      </c>
    </row>
    <row r="19" spans="2:9" ht="15">
      <c r="B19" s="2">
        <v>45352</v>
      </c>
      <c r="C19" s="3">
        <v>82551</v>
      </c>
      <c r="D19" s="3" t="s">
        <v>11</v>
      </c>
      <c r="E19" s="3" t="s">
        <v>709</v>
      </c>
      <c r="G19" s="4">
        <v>0</v>
      </c>
      <c r="H19" s="4">
        <v>2088806.18</v>
      </c>
      <c r="I19" s="4">
        <v>-3628578.17</v>
      </c>
    </row>
    <row r="20" spans="2:9" ht="15">
      <c r="B20" s="2">
        <v>45352</v>
      </c>
      <c r="C20" s="3">
        <v>82551</v>
      </c>
      <c r="D20" s="3" t="s">
        <v>11</v>
      </c>
      <c r="E20" s="3" t="s">
        <v>709</v>
      </c>
      <c r="G20" s="4">
        <v>0</v>
      </c>
      <c r="H20" s="4">
        <v>109937.16</v>
      </c>
      <c r="I20" s="4">
        <v>-3628578.17</v>
      </c>
    </row>
    <row r="21" spans="2:9" ht="51">
      <c r="B21" s="2">
        <v>45352</v>
      </c>
      <c r="C21" s="3">
        <v>82552</v>
      </c>
      <c r="D21" s="3" t="s">
        <v>9</v>
      </c>
      <c r="E21" s="3" t="s">
        <v>10</v>
      </c>
      <c r="G21" s="4">
        <v>0</v>
      </c>
      <c r="H21" s="4">
        <v>29659447.98</v>
      </c>
      <c r="I21" s="4">
        <v>-33288026.15</v>
      </c>
    </row>
    <row r="22" spans="2:9" ht="15">
      <c r="B22" s="2">
        <v>45352</v>
      </c>
      <c r="C22" s="3">
        <v>82553</v>
      </c>
      <c r="D22" s="3" t="s">
        <v>11</v>
      </c>
      <c r="E22" s="3" t="s">
        <v>710</v>
      </c>
      <c r="G22" s="4">
        <v>0</v>
      </c>
      <c r="H22" s="4">
        <v>45200</v>
      </c>
      <c r="I22" s="4">
        <v>-33335226.15</v>
      </c>
    </row>
    <row r="23" spans="2:9" ht="15">
      <c r="B23" s="2">
        <v>45352</v>
      </c>
      <c r="C23" s="3">
        <v>82553</v>
      </c>
      <c r="D23" s="3" t="s">
        <v>11</v>
      </c>
      <c r="E23" s="3" t="s">
        <v>710</v>
      </c>
      <c r="G23" s="4">
        <v>0</v>
      </c>
      <c r="H23" s="4">
        <v>2000</v>
      </c>
      <c r="I23" s="4">
        <v>-33335226.15</v>
      </c>
    </row>
    <row r="24" spans="2:9" ht="15">
      <c r="B24" s="2">
        <v>45352</v>
      </c>
      <c r="C24" s="3">
        <v>82555</v>
      </c>
      <c r="D24" s="3" t="s">
        <v>11</v>
      </c>
      <c r="E24" s="3" t="s">
        <v>711</v>
      </c>
      <c r="G24" s="4">
        <v>0</v>
      </c>
      <c r="H24" s="4">
        <v>56500</v>
      </c>
      <c r="I24" s="4">
        <v>-33394226.15</v>
      </c>
    </row>
    <row r="25" spans="2:9" ht="15">
      <c r="B25" s="2">
        <v>45352</v>
      </c>
      <c r="C25" s="3">
        <v>82555</v>
      </c>
      <c r="D25" s="3" t="s">
        <v>11</v>
      </c>
      <c r="E25" s="3" t="s">
        <v>711</v>
      </c>
      <c r="G25" s="4">
        <v>0</v>
      </c>
      <c r="H25" s="4">
        <v>2500</v>
      </c>
      <c r="I25" s="4">
        <v>-33394226.15</v>
      </c>
    </row>
    <row r="26" spans="2:9" ht="15">
      <c r="B26" s="2">
        <v>45352</v>
      </c>
      <c r="C26" s="3">
        <v>82556</v>
      </c>
      <c r="D26" s="3" t="s">
        <v>11</v>
      </c>
      <c r="E26" s="3" t="s">
        <v>712</v>
      </c>
      <c r="G26" s="4">
        <v>0</v>
      </c>
      <c r="H26" s="4">
        <v>39550</v>
      </c>
      <c r="I26" s="4">
        <v>-33435526.15</v>
      </c>
    </row>
    <row r="27" spans="2:9" ht="15">
      <c r="B27" s="2">
        <v>45352</v>
      </c>
      <c r="C27" s="3">
        <v>82556</v>
      </c>
      <c r="D27" s="3" t="s">
        <v>11</v>
      </c>
      <c r="E27" s="3" t="s">
        <v>712</v>
      </c>
      <c r="G27" s="4">
        <v>0</v>
      </c>
      <c r="H27" s="4">
        <v>1750</v>
      </c>
      <c r="I27" s="4">
        <v>-33435526.15</v>
      </c>
    </row>
    <row r="28" spans="2:9" ht="15">
      <c r="B28" s="2">
        <v>45352</v>
      </c>
      <c r="C28" s="3">
        <v>82559</v>
      </c>
      <c r="D28" s="3" t="s">
        <v>11</v>
      </c>
      <c r="E28" s="3" t="s">
        <v>713</v>
      </c>
      <c r="G28" s="4">
        <v>0</v>
      </c>
      <c r="H28" s="4">
        <v>45200</v>
      </c>
      <c r="I28" s="4">
        <v>-33482726.15</v>
      </c>
    </row>
    <row r="29" spans="2:9" ht="15">
      <c r="B29" s="2">
        <v>45352</v>
      </c>
      <c r="C29" s="3">
        <v>82559</v>
      </c>
      <c r="D29" s="3" t="s">
        <v>11</v>
      </c>
      <c r="E29" s="3" t="s">
        <v>713</v>
      </c>
      <c r="G29" s="4">
        <v>0</v>
      </c>
      <c r="H29" s="4">
        <v>2000</v>
      </c>
      <c r="I29" s="4">
        <v>-33482726.15</v>
      </c>
    </row>
    <row r="30" spans="2:9" ht="51">
      <c r="B30" s="2">
        <v>45352</v>
      </c>
      <c r="C30" s="3">
        <v>82631</v>
      </c>
      <c r="D30" s="3" t="s">
        <v>19</v>
      </c>
      <c r="E30" s="3" t="s">
        <v>714</v>
      </c>
      <c r="G30" s="4">
        <v>154598.88</v>
      </c>
      <c r="H30" s="4">
        <v>0</v>
      </c>
      <c r="I30" s="4">
        <v>-33328127.27</v>
      </c>
    </row>
    <row r="31" spans="2:9" ht="38.25">
      <c r="B31" s="2">
        <v>45352</v>
      </c>
      <c r="C31" s="3">
        <v>82758</v>
      </c>
      <c r="D31" s="3" t="s">
        <v>263</v>
      </c>
      <c r="E31" s="3" t="s">
        <v>487</v>
      </c>
      <c r="G31" s="4">
        <v>708000</v>
      </c>
      <c r="H31" s="4">
        <v>0</v>
      </c>
      <c r="I31" s="4">
        <v>-32620127.27</v>
      </c>
    </row>
    <row r="32" spans="2:9" ht="15">
      <c r="B32" s="2">
        <v>45355</v>
      </c>
      <c r="C32" s="3">
        <v>82560</v>
      </c>
      <c r="D32" s="3" t="s">
        <v>11</v>
      </c>
      <c r="E32" s="3" t="s">
        <v>715</v>
      </c>
      <c r="G32" s="4">
        <v>0</v>
      </c>
      <c r="H32" s="4">
        <v>261750</v>
      </c>
      <c r="I32" s="4">
        <v>-32881877.27</v>
      </c>
    </row>
    <row r="33" spans="2:9" ht="15">
      <c r="B33" s="2">
        <v>45355</v>
      </c>
      <c r="C33" s="3">
        <v>82561</v>
      </c>
      <c r="D33" s="3" t="s">
        <v>11</v>
      </c>
      <c r="E33" s="3" t="s">
        <v>716</v>
      </c>
      <c r="G33" s="4">
        <v>0</v>
      </c>
      <c r="H33" s="4">
        <v>49833</v>
      </c>
      <c r="I33" s="4">
        <v>-32933915.27</v>
      </c>
    </row>
    <row r="34" spans="2:9" ht="15">
      <c r="B34" s="2">
        <v>45355</v>
      </c>
      <c r="C34" s="3">
        <v>82561</v>
      </c>
      <c r="D34" s="3" t="s">
        <v>11</v>
      </c>
      <c r="E34" s="3" t="s">
        <v>716</v>
      </c>
      <c r="G34" s="4">
        <v>0</v>
      </c>
      <c r="H34" s="4">
        <v>2205</v>
      </c>
      <c r="I34" s="4">
        <v>-32933915.27</v>
      </c>
    </row>
    <row r="35" spans="2:9" ht="15">
      <c r="B35" s="2">
        <v>45355</v>
      </c>
      <c r="C35" s="3">
        <v>82563</v>
      </c>
      <c r="D35" s="3" t="s">
        <v>11</v>
      </c>
      <c r="E35" s="3" t="s">
        <v>717</v>
      </c>
      <c r="G35" s="4">
        <v>0</v>
      </c>
      <c r="H35" s="4">
        <v>84750</v>
      </c>
      <c r="I35" s="4">
        <v>-33022415.27</v>
      </c>
    </row>
    <row r="36" spans="2:9" ht="15">
      <c r="B36" s="2">
        <v>45355</v>
      </c>
      <c r="C36" s="3">
        <v>82563</v>
      </c>
      <c r="D36" s="3" t="s">
        <v>11</v>
      </c>
      <c r="E36" s="3" t="s">
        <v>717</v>
      </c>
      <c r="G36" s="4">
        <v>0</v>
      </c>
      <c r="H36" s="4">
        <v>3750</v>
      </c>
      <c r="I36" s="4">
        <v>-33022415.27</v>
      </c>
    </row>
    <row r="37" spans="2:9" ht="15">
      <c r="B37" s="2">
        <v>45355</v>
      </c>
      <c r="C37" s="3">
        <v>82564</v>
      </c>
      <c r="D37" s="3" t="s">
        <v>11</v>
      </c>
      <c r="E37" s="3" t="s">
        <v>718</v>
      </c>
      <c r="G37" s="4">
        <v>0</v>
      </c>
      <c r="H37" s="4">
        <v>90400</v>
      </c>
      <c r="I37" s="4">
        <v>-33116815.27</v>
      </c>
    </row>
    <row r="38" spans="2:9" ht="15">
      <c r="B38" s="2">
        <v>45355</v>
      </c>
      <c r="C38" s="3">
        <v>82564</v>
      </c>
      <c r="D38" s="3" t="s">
        <v>11</v>
      </c>
      <c r="E38" s="3" t="s">
        <v>718</v>
      </c>
      <c r="G38" s="4">
        <v>0</v>
      </c>
      <c r="H38" s="4">
        <v>4000</v>
      </c>
      <c r="I38" s="4">
        <v>-33116815.27</v>
      </c>
    </row>
    <row r="39" spans="2:9" ht="15">
      <c r="B39" s="2">
        <v>45355</v>
      </c>
      <c r="C39" s="3">
        <v>82565</v>
      </c>
      <c r="D39" s="3" t="s">
        <v>11</v>
      </c>
      <c r="E39" s="3" t="s">
        <v>719</v>
      </c>
      <c r="G39" s="4">
        <v>0</v>
      </c>
      <c r="H39" s="4">
        <v>53800</v>
      </c>
      <c r="I39" s="4">
        <v>-33175815.27</v>
      </c>
    </row>
    <row r="40" spans="2:9" ht="15">
      <c r="B40" s="2">
        <v>45355</v>
      </c>
      <c r="C40" s="3">
        <v>82565</v>
      </c>
      <c r="D40" s="3" t="s">
        <v>11</v>
      </c>
      <c r="E40" s="3" t="s">
        <v>719</v>
      </c>
      <c r="G40" s="4">
        <v>0</v>
      </c>
      <c r="H40" s="4">
        <v>5200</v>
      </c>
      <c r="I40" s="4">
        <v>-33175815.27</v>
      </c>
    </row>
    <row r="41" spans="2:9" ht="15">
      <c r="B41" s="2">
        <v>45355</v>
      </c>
      <c r="C41" s="3">
        <v>82567</v>
      </c>
      <c r="D41" s="3" t="s">
        <v>11</v>
      </c>
      <c r="E41" s="3" t="s">
        <v>720</v>
      </c>
      <c r="G41" s="4">
        <v>0</v>
      </c>
      <c r="H41" s="4">
        <v>802611.06</v>
      </c>
      <c r="I41" s="4">
        <v>-34014453.03</v>
      </c>
    </row>
    <row r="42" spans="2:9" ht="15">
      <c r="B42" s="2">
        <v>45355</v>
      </c>
      <c r="C42" s="3">
        <v>82567</v>
      </c>
      <c r="D42" s="3" t="s">
        <v>11</v>
      </c>
      <c r="E42" s="3" t="s">
        <v>720</v>
      </c>
      <c r="G42" s="4">
        <v>0</v>
      </c>
      <c r="H42" s="4">
        <v>36026.7</v>
      </c>
      <c r="I42" s="4">
        <v>-34014453.03</v>
      </c>
    </row>
    <row r="43" spans="2:9" ht="15">
      <c r="B43" s="2">
        <v>45355</v>
      </c>
      <c r="C43" s="3">
        <v>82569</v>
      </c>
      <c r="D43" s="3" t="s">
        <v>11</v>
      </c>
      <c r="E43" s="3" t="s">
        <v>721</v>
      </c>
      <c r="G43" s="4">
        <v>0</v>
      </c>
      <c r="H43" s="4">
        <v>56500</v>
      </c>
      <c r="I43" s="4">
        <v>-34073453.03</v>
      </c>
    </row>
    <row r="44" spans="2:9" ht="15">
      <c r="B44" s="2">
        <v>45355</v>
      </c>
      <c r="C44" s="3">
        <v>82569</v>
      </c>
      <c r="D44" s="3" t="s">
        <v>11</v>
      </c>
      <c r="E44" s="3" t="s">
        <v>721</v>
      </c>
      <c r="G44" s="4">
        <v>0</v>
      </c>
      <c r="H44" s="4">
        <v>2500</v>
      </c>
      <c r="I44" s="4">
        <v>-34073453.03</v>
      </c>
    </row>
    <row r="45" spans="2:9" ht="15">
      <c r="B45" s="2">
        <v>45355</v>
      </c>
      <c r="C45" s="3">
        <v>82571</v>
      </c>
      <c r="D45" s="3" t="s">
        <v>11</v>
      </c>
      <c r="E45" s="3" t="s">
        <v>722</v>
      </c>
      <c r="G45" s="4">
        <v>0</v>
      </c>
      <c r="H45" s="4">
        <v>554821.23</v>
      </c>
      <c r="I45" s="4">
        <v>-34628274.26</v>
      </c>
    </row>
    <row r="46" spans="2:9" ht="15">
      <c r="B46" s="2">
        <v>45355</v>
      </c>
      <c r="C46" s="3">
        <v>82572</v>
      </c>
      <c r="D46" s="3" t="s">
        <v>11</v>
      </c>
      <c r="E46" s="3" t="s">
        <v>723</v>
      </c>
      <c r="G46" s="4">
        <v>0</v>
      </c>
      <c r="H46" s="4">
        <v>9022442.38</v>
      </c>
      <c r="I46" s="4">
        <v>-44522774.26</v>
      </c>
    </row>
    <row r="47" spans="2:9" ht="15">
      <c r="B47" s="2">
        <v>45355</v>
      </c>
      <c r="C47" s="3">
        <v>82572</v>
      </c>
      <c r="D47" s="3" t="s">
        <v>11</v>
      </c>
      <c r="E47" s="3" t="s">
        <v>723</v>
      </c>
      <c r="G47" s="4">
        <v>0</v>
      </c>
      <c r="H47" s="4">
        <v>872057.62</v>
      </c>
      <c r="I47" s="4">
        <v>-44522774.26</v>
      </c>
    </row>
    <row r="48" spans="2:9" ht="38.25">
      <c r="B48" s="2">
        <v>45355</v>
      </c>
      <c r="C48" s="3">
        <v>82760</v>
      </c>
      <c r="D48" s="3" t="s">
        <v>263</v>
      </c>
      <c r="E48" s="3" t="s">
        <v>495</v>
      </c>
      <c r="G48" s="4">
        <v>2323643.33</v>
      </c>
      <c r="H48" s="4">
        <v>0</v>
      </c>
      <c r="I48" s="4">
        <v>-42199130.93</v>
      </c>
    </row>
    <row r="49" spans="2:9" ht="15">
      <c r="B49" s="2">
        <v>45356</v>
      </c>
      <c r="C49" s="3">
        <v>82573</v>
      </c>
      <c r="D49" s="3" t="s">
        <v>11</v>
      </c>
      <c r="E49" s="3" t="s">
        <v>724</v>
      </c>
      <c r="G49" s="4">
        <v>0</v>
      </c>
      <c r="H49" s="4">
        <v>67500</v>
      </c>
      <c r="I49" s="4">
        <v>-42287630.93</v>
      </c>
    </row>
    <row r="50" spans="2:9" ht="15">
      <c r="B50" s="2">
        <v>45356</v>
      </c>
      <c r="C50" s="3">
        <v>82573</v>
      </c>
      <c r="D50" s="3" t="s">
        <v>11</v>
      </c>
      <c r="E50" s="3" t="s">
        <v>724</v>
      </c>
      <c r="G50" s="4">
        <v>0</v>
      </c>
      <c r="H50" s="4">
        <v>21000</v>
      </c>
      <c r="I50" s="4">
        <v>-42287630.93</v>
      </c>
    </row>
    <row r="51" spans="2:9" ht="15">
      <c r="B51" s="2">
        <v>45356</v>
      </c>
      <c r="C51" s="3">
        <v>82576</v>
      </c>
      <c r="D51" s="3" t="s">
        <v>11</v>
      </c>
      <c r="E51" s="3" t="s">
        <v>725</v>
      </c>
      <c r="G51" s="4">
        <v>0</v>
      </c>
      <c r="H51" s="4">
        <v>193027.51</v>
      </c>
      <c r="I51" s="4">
        <v>-42490534.49</v>
      </c>
    </row>
    <row r="52" spans="2:9" ht="15">
      <c r="B52" s="2">
        <v>45356</v>
      </c>
      <c r="C52" s="3">
        <v>82576</v>
      </c>
      <c r="D52" s="3" t="s">
        <v>11</v>
      </c>
      <c r="E52" s="3" t="s">
        <v>725</v>
      </c>
      <c r="G52" s="4">
        <v>0</v>
      </c>
      <c r="H52" s="4">
        <v>9876.05</v>
      </c>
      <c r="I52" s="4">
        <v>-42490534.49</v>
      </c>
    </row>
    <row r="53" spans="2:9" ht="15">
      <c r="B53" s="2">
        <v>45356</v>
      </c>
      <c r="C53" s="3">
        <v>82581</v>
      </c>
      <c r="D53" s="3" t="s">
        <v>11</v>
      </c>
      <c r="E53" s="3" t="s">
        <v>726</v>
      </c>
      <c r="G53" s="4">
        <v>0</v>
      </c>
      <c r="H53" s="4">
        <v>2657.74</v>
      </c>
      <c r="I53" s="4">
        <v>-42493192.23</v>
      </c>
    </row>
    <row r="54" spans="2:9" ht="15">
      <c r="B54" s="2">
        <v>45356</v>
      </c>
      <c r="C54" s="3">
        <v>82586</v>
      </c>
      <c r="D54" s="3" t="s">
        <v>11</v>
      </c>
      <c r="E54" s="3" t="s">
        <v>727</v>
      </c>
      <c r="G54" s="4">
        <v>0</v>
      </c>
      <c r="H54" s="4">
        <v>30421.29</v>
      </c>
      <c r="I54" s="4">
        <v>-42532395.64</v>
      </c>
    </row>
    <row r="55" spans="2:9" ht="15">
      <c r="B55" s="2">
        <v>45356</v>
      </c>
      <c r="C55" s="3">
        <v>82586</v>
      </c>
      <c r="D55" s="3" t="s">
        <v>11</v>
      </c>
      <c r="E55" s="3" t="s">
        <v>727</v>
      </c>
      <c r="G55" s="4">
        <v>0</v>
      </c>
      <c r="H55" s="4">
        <v>8782.12</v>
      </c>
      <c r="I55" s="4">
        <v>-42532395.64</v>
      </c>
    </row>
    <row r="56" spans="2:9" ht="15">
      <c r="B56" s="2">
        <v>45356</v>
      </c>
      <c r="C56" s="3">
        <v>82587</v>
      </c>
      <c r="D56" s="3" t="s">
        <v>11</v>
      </c>
      <c r="E56" s="3" t="s">
        <v>728</v>
      </c>
      <c r="G56" s="4">
        <v>0</v>
      </c>
      <c r="H56" s="4">
        <v>27000</v>
      </c>
      <c r="I56" s="4">
        <v>-42567795.64</v>
      </c>
    </row>
    <row r="57" spans="2:9" ht="15">
      <c r="B57" s="2">
        <v>45356</v>
      </c>
      <c r="C57" s="3">
        <v>82587</v>
      </c>
      <c r="D57" s="3" t="s">
        <v>11</v>
      </c>
      <c r="E57" s="3" t="s">
        <v>728</v>
      </c>
      <c r="G57" s="4">
        <v>0</v>
      </c>
      <c r="H57" s="4">
        <v>8400</v>
      </c>
      <c r="I57" s="4">
        <v>-42567795.64</v>
      </c>
    </row>
    <row r="58" spans="2:9" ht="15">
      <c r="B58" s="2">
        <v>45356</v>
      </c>
      <c r="C58" s="3">
        <v>82588</v>
      </c>
      <c r="D58" s="3" t="s">
        <v>11</v>
      </c>
      <c r="E58" s="3" t="s">
        <v>729</v>
      </c>
      <c r="G58" s="4">
        <v>0</v>
      </c>
      <c r="H58" s="4">
        <v>45200</v>
      </c>
      <c r="I58" s="4">
        <v>-42614995.64</v>
      </c>
    </row>
    <row r="59" spans="2:9" ht="15">
      <c r="B59" s="2">
        <v>45356</v>
      </c>
      <c r="C59" s="3">
        <v>82588</v>
      </c>
      <c r="D59" s="3" t="s">
        <v>11</v>
      </c>
      <c r="E59" s="3" t="s">
        <v>729</v>
      </c>
      <c r="G59" s="4">
        <v>0</v>
      </c>
      <c r="H59" s="4">
        <v>2000</v>
      </c>
      <c r="I59" s="4">
        <v>-42614995.64</v>
      </c>
    </row>
    <row r="60" spans="2:9" ht="38.25">
      <c r="B60" s="2">
        <v>45356</v>
      </c>
      <c r="C60" s="3">
        <v>82761</v>
      </c>
      <c r="D60" s="3" t="s">
        <v>263</v>
      </c>
      <c r="E60" s="3" t="s">
        <v>500</v>
      </c>
      <c r="G60" s="4">
        <v>3101751.89</v>
      </c>
      <c r="H60" s="4">
        <v>0</v>
      </c>
      <c r="I60" s="4">
        <v>-39513243.75</v>
      </c>
    </row>
    <row r="61" spans="2:9" ht="15">
      <c r="B61" s="2">
        <v>45357</v>
      </c>
      <c r="C61" s="3">
        <v>82620</v>
      </c>
      <c r="D61" s="3" t="s">
        <v>11</v>
      </c>
      <c r="E61" s="3" t="s">
        <v>730</v>
      </c>
      <c r="G61" s="4">
        <v>0</v>
      </c>
      <c r="H61" s="4">
        <v>12333.82</v>
      </c>
      <c r="I61" s="4">
        <v>-39526123.31</v>
      </c>
    </row>
    <row r="62" spans="2:9" ht="15">
      <c r="B62" s="2">
        <v>45357</v>
      </c>
      <c r="C62" s="3">
        <v>82620</v>
      </c>
      <c r="D62" s="3" t="s">
        <v>11</v>
      </c>
      <c r="E62" s="3" t="s">
        <v>730</v>
      </c>
      <c r="G62" s="4">
        <v>0</v>
      </c>
      <c r="H62" s="4">
        <v>545.74</v>
      </c>
      <c r="I62" s="4">
        <v>-39526123.31</v>
      </c>
    </row>
    <row r="63" spans="2:9" ht="15">
      <c r="B63" s="2">
        <v>45357</v>
      </c>
      <c r="C63" s="3">
        <v>82633</v>
      </c>
      <c r="D63" s="3" t="s">
        <v>11</v>
      </c>
      <c r="E63" s="3" t="s">
        <v>731</v>
      </c>
      <c r="G63" s="4">
        <v>0</v>
      </c>
      <c r="H63" s="4">
        <v>18180683.74</v>
      </c>
      <c r="I63" s="4">
        <v>-57706807.05</v>
      </c>
    </row>
    <row r="64" spans="2:9" ht="15">
      <c r="B64" s="2">
        <v>45357</v>
      </c>
      <c r="C64" s="3">
        <v>82634</v>
      </c>
      <c r="D64" s="3" t="s">
        <v>11</v>
      </c>
      <c r="E64" s="3" t="s">
        <v>732</v>
      </c>
      <c r="G64" s="4">
        <v>0</v>
      </c>
      <c r="H64" s="4">
        <v>35030</v>
      </c>
      <c r="I64" s="4">
        <v>-57743387.05</v>
      </c>
    </row>
    <row r="65" spans="2:9" ht="15">
      <c r="B65" s="2">
        <v>45357</v>
      </c>
      <c r="C65" s="3">
        <v>82634</v>
      </c>
      <c r="D65" s="3" t="s">
        <v>11</v>
      </c>
      <c r="E65" s="3" t="s">
        <v>732</v>
      </c>
      <c r="G65" s="4">
        <v>0</v>
      </c>
      <c r="H65" s="4">
        <v>1550</v>
      </c>
      <c r="I65" s="4">
        <v>-57743387.05</v>
      </c>
    </row>
    <row r="66" spans="2:9" ht="15">
      <c r="B66" s="2">
        <v>45357</v>
      </c>
      <c r="C66" s="3">
        <v>82636</v>
      </c>
      <c r="D66" s="3" t="s">
        <v>11</v>
      </c>
      <c r="E66" s="3" t="s">
        <v>733</v>
      </c>
      <c r="G66" s="4">
        <v>0</v>
      </c>
      <c r="H66" s="4">
        <v>23592.8</v>
      </c>
      <c r="I66" s="4">
        <v>-57768023.78</v>
      </c>
    </row>
    <row r="67" spans="2:9" ht="15">
      <c r="B67" s="2">
        <v>45357</v>
      </c>
      <c r="C67" s="3">
        <v>82636</v>
      </c>
      <c r="D67" s="3" t="s">
        <v>11</v>
      </c>
      <c r="E67" s="3" t="s">
        <v>733</v>
      </c>
      <c r="G67" s="4">
        <v>0</v>
      </c>
      <c r="H67" s="4">
        <v>1043.93</v>
      </c>
      <c r="I67" s="4">
        <v>-57768023.78</v>
      </c>
    </row>
    <row r="68" spans="2:9" ht="15">
      <c r="B68" s="2">
        <v>45357</v>
      </c>
      <c r="C68" s="3">
        <v>82637</v>
      </c>
      <c r="D68" s="3" t="s">
        <v>11</v>
      </c>
      <c r="E68" s="3" t="s">
        <v>734</v>
      </c>
      <c r="G68" s="4">
        <v>0</v>
      </c>
      <c r="H68" s="4">
        <v>28730.25</v>
      </c>
      <c r="I68" s="4">
        <v>-57798025.28</v>
      </c>
    </row>
    <row r="69" spans="2:9" ht="15">
      <c r="B69" s="2">
        <v>45357</v>
      </c>
      <c r="C69" s="3">
        <v>82637</v>
      </c>
      <c r="D69" s="3" t="s">
        <v>11</v>
      </c>
      <c r="E69" s="3" t="s">
        <v>734</v>
      </c>
      <c r="G69" s="4">
        <v>0</v>
      </c>
      <c r="H69" s="4">
        <v>1271.25</v>
      </c>
      <c r="I69" s="4">
        <v>-57798025.28</v>
      </c>
    </row>
    <row r="70" spans="2:9" ht="15">
      <c r="B70" s="2">
        <v>45357</v>
      </c>
      <c r="C70" s="3">
        <v>82639</v>
      </c>
      <c r="D70" s="3" t="s">
        <v>11</v>
      </c>
      <c r="E70" s="3" t="s">
        <v>735</v>
      </c>
      <c r="G70" s="4">
        <v>0</v>
      </c>
      <c r="H70" s="4">
        <v>737200</v>
      </c>
      <c r="I70" s="4">
        <v>-58574025.28</v>
      </c>
    </row>
    <row r="71" spans="2:9" ht="15">
      <c r="B71" s="2">
        <v>45357</v>
      </c>
      <c r="C71" s="3">
        <v>82639</v>
      </c>
      <c r="D71" s="3" t="s">
        <v>11</v>
      </c>
      <c r="E71" s="3" t="s">
        <v>735</v>
      </c>
      <c r="G71" s="4">
        <v>0</v>
      </c>
      <c r="H71" s="4">
        <v>38800</v>
      </c>
      <c r="I71" s="4">
        <v>-58574025.28</v>
      </c>
    </row>
    <row r="72" spans="2:9" ht="15">
      <c r="B72" s="2">
        <v>45357</v>
      </c>
      <c r="C72" s="3">
        <v>82641</v>
      </c>
      <c r="D72" s="3" t="s">
        <v>11</v>
      </c>
      <c r="E72" s="3" t="s">
        <v>736</v>
      </c>
      <c r="G72" s="4">
        <v>0</v>
      </c>
      <c r="H72" s="4">
        <v>11875</v>
      </c>
      <c r="I72" s="4">
        <v>-58586525.28</v>
      </c>
    </row>
    <row r="73" spans="2:9" ht="15">
      <c r="B73" s="2">
        <v>45357</v>
      </c>
      <c r="C73" s="3">
        <v>82641</v>
      </c>
      <c r="D73" s="3" t="s">
        <v>11</v>
      </c>
      <c r="E73" s="3" t="s">
        <v>736</v>
      </c>
      <c r="G73" s="4">
        <v>0</v>
      </c>
      <c r="H73" s="4">
        <v>625</v>
      </c>
      <c r="I73" s="4">
        <v>-58586525.28</v>
      </c>
    </row>
    <row r="74" spans="2:9" ht="15">
      <c r="B74" s="2">
        <v>45357</v>
      </c>
      <c r="C74" s="3">
        <v>82644</v>
      </c>
      <c r="D74" s="3" t="s">
        <v>11</v>
      </c>
      <c r="E74" s="3" t="s">
        <v>737</v>
      </c>
      <c r="G74" s="4">
        <v>0</v>
      </c>
      <c r="H74" s="4">
        <v>151327.62</v>
      </c>
      <c r="I74" s="4">
        <v>-58738536.28</v>
      </c>
    </row>
    <row r="75" spans="2:9" ht="15">
      <c r="B75" s="2">
        <v>45357</v>
      </c>
      <c r="C75" s="3">
        <v>82644</v>
      </c>
      <c r="D75" s="3" t="s">
        <v>11</v>
      </c>
      <c r="E75" s="3" t="s">
        <v>737</v>
      </c>
      <c r="G75" s="4">
        <v>0</v>
      </c>
      <c r="H75" s="4">
        <v>683.38</v>
      </c>
      <c r="I75" s="4">
        <v>-58738536.28</v>
      </c>
    </row>
    <row r="76" spans="2:9" ht="15">
      <c r="B76" s="2">
        <v>45357</v>
      </c>
      <c r="C76" s="3">
        <v>82648</v>
      </c>
      <c r="D76" s="3" t="s">
        <v>11</v>
      </c>
      <c r="E76" s="3" t="s">
        <v>738</v>
      </c>
      <c r="G76" s="4">
        <v>0</v>
      </c>
      <c r="H76" s="4">
        <v>141772.5</v>
      </c>
      <c r="I76" s="4">
        <v>-58880308.78</v>
      </c>
    </row>
    <row r="77" spans="2:9" ht="15">
      <c r="B77" s="2">
        <v>45357</v>
      </c>
      <c r="C77" s="3">
        <v>82649</v>
      </c>
      <c r="D77" s="3" t="s">
        <v>11</v>
      </c>
      <c r="E77" s="3" t="s">
        <v>739</v>
      </c>
      <c r="G77" s="4">
        <v>0</v>
      </c>
      <c r="H77" s="4">
        <v>238712.5</v>
      </c>
      <c r="I77" s="4">
        <v>-59119021.28</v>
      </c>
    </row>
    <row r="78" spans="2:9" ht="38.25">
      <c r="B78" s="2">
        <v>45357</v>
      </c>
      <c r="C78" s="3">
        <v>82762</v>
      </c>
      <c r="D78" s="3" t="s">
        <v>263</v>
      </c>
      <c r="E78" s="3" t="s">
        <v>517</v>
      </c>
      <c r="G78" s="4">
        <v>10770835.87</v>
      </c>
      <c r="H78" s="4">
        <v>0</v>
      </c>
      <c r="I78" s="4">
        <v>-48348185.41</v>
      </c>
    </row>
    <row r="79" spans="2:9" ht="15">
      <c r="B79" s="2">
        <v>45358</v>
      </c>
      <c r="C79" s="3">
        <v>82640</v>
      </c>
      <c r="D79" s="3" t="s">
        <v>11</v>
      </c>
      <c r="E79" s="3" t="s">
        <v>740</v>
      </c>
      <c r="G79" s="4">
        <v>0</v>
      </c>
      <c r="H79" s="4">
        <v>11725.15</v>
      </c>
      <c r="I79" s="4">
        <v>-48360478.41</v>
      </c>
    </row>
    <row r="80" spans="2:9" ht="15">
      <c r="B80" s="2">
        <v>45358</v>
      </c>
      <c r="C80" s="3">
        <v>82640</v>
      </c>
      <c r="D80" s="3" t="s">
        <v>11</v>
      </c>
      <c r="E80" s="3" t="s">
        <v>740</v>
      </c>
      <c r="G80" s="4">
        <v>0</v>
      </c>
      <c r="H80" s="4">
        <v>567.85</v>
      </c>
      <c r="I80" s="4">
        <v>-48360478.41</v>
      </c>
    </row>
    <row r="81" spans="2:9" ht="15">
      <c r="B81" s="2">
        <v>45358</v>
      </c>
      <c r="C81" s="3">
        <v>82650</v>
      </c>
      <c r="D81" s="3" t="s">
        <v>11</v>
      </c>
      <c r="E81" s="3" t="s">
        <v>741</v>
      </c>
      <c r="G81" s="4">
        <v>0</v>
      </c>
      <c r="H81" s="4">
        <v>302805</v>
      </c>
      <c r="I81" s="4">
        <v>-48663283.41</v>
      </c>
    </row>
    <row r="82" spans="2:9" ht="15">
      <c r="B82" s="2">
        <v>45358</v>
      </c>
      <c r="C82" s="3">
        <v>82664</v>
      </c>
      <c r="D82" s="3" t="s">
        <v>11</v>
      </c>
      <c r="E82" s="3" t="s">
        <v>742</v>
      </c>
      <c r="G82" s="4">
        <v>0</v>
      </c>
      <c r="H82" s="4">
        <v>13583.68</v>
      </c>
      <c r="I82" s="4">
        <v>-48677627.51</v>
      </c>
    </row>
    <row r="83" spans="2:9" ht="15">
      <c r="B83" s="2">
        <v>45358</v>
      </c>
      <c r="C83" s="3">
        <v>82664</v>
      </c>
      <c r="D83" s="3" t="s">
        <v>11</v>
      </c>
      <c r="E83" s="3" t="s">
        <v>742</v>
      </c>
      <c r="G83" s="4">
        <v>0</v>
      </c>
      <c r="H83" s="4">
        <v>760.42</v>
      </c>
      <c r="I83" s="4">
        <v>-48677627.51</v>
      </c>
    </row>
    <row r="84" spans="2:9" ht="15">
      <c r="B84" s="2">
        <v>45358</v>
      </c>
      <c r="C84" s="3">
        <v>82671</v>
      </c>
      <c r="D84" s="3" t="s">
        <v>11</v>
      </c>
      <c r="E84" s="3" t="s">
        <v>743</v>
      </c>
      <c r="G84" s="4">
        <v>0</v>
      </c>
      <c r="H84" s="4">
        <v>158200</v>
      </c>
      <c r="I84" s="4">
        <v>-48842827.51</v>
      </c>
    </row>
    <row r="85" spans="2:9" ht="15">
      <c r="B85" s="2">
        <v>45358</v>
      </c>
      <c r="C85" s="3">
        <v>82671</v>
      </c>
      <c r="D85" s="3" t="s">
        <v>11</v>
      </c>
      <c r="E85" s="3" t="s">
        <v>743</v>
      </c>
      <c r="G85" s="4">
        <v>0</v>
      </c>
      <c r="H85" s="4">
        <v>7000</v>
      </c>
      <c r="I85" s="4">
        <v>-48842827.51</v>
      </c>
    </row>
    <row r="86" spans="2:9" ht="15">
      <c r="B86" s="2">
        <v>45358</v>
      </c>
      <c r="C86" s="3">
        <v>82672</v>
      </c>
      <c r="D86" s="3" t="s">
        <v>11</v>
      </c>
      <c r="E86" s="3" t="s">
        <v>744</v>
      </c>
      <c r="G86" s="4">
        <v>0</v>
      </c>
      <c r="H86" s="4">
        <v>133582.5</v>
      </c>
      <c r="I86" s="4">
        <v>-48976410.01</v>
      </c>
    </row>
    <row r="87" spans="2:9" ht="15">
      <c r="B87" s="2">
        <v>45358</v>
      </c>
      <c r="C87" s="3">
        <v>82673</v>
      </c>
      <c r="D87" s="3" t="s">
        <v>11</v>
      </c>
      <c r="E87" s="3" t="s">
        <v>745</v>
      </c>
      <c r="G87" s="4">
        <v>0</v>
      </c>
      <c r="H87" s="4">
        <v>230802</v>
      </c>
      <c r="I87" s="4">
        <v>-49229520.01</v>
      </c>
    </row>
    <row r="88" spans="2:9" ht="15">
      <c r="B88" s="2">
        <v>45358</v>
      </c>
      <c r="C88" s="3">
        <v>82673</v>
      </c>
      <c r="D88" s="3" t="s">
        <v>11</v>
      </c>
      <c r="E88" s="3" t="s">
        <v>745</v>
      </c>
      <c r="G88" s="4">
        <v>0</v>
      </c>
      <c r="H88" s="4">
        <v>22308</v>
      </c>
      <c r="I88" s="4">
        <v>-49229520.01</v>
      </c>
    </row>
    <row r="89" spans="2:9" ht="38.25">
      <c r="B89" s="2">
        <v>45358</v>
      </c>
      <c r="C89" s="3">
        <v>82764</v>
      </c>
      <c r="D89" s="3" t="s">
        <v>263</v>
      </c>
      <c r="E89" s="3" t="s">
        <v>528</v>
      </c>
      <c r="G89" s="4">
        <v>98514.22</v>
      </c>
      <c r="H89" s="4">
        <v>0</v>
      </c>
      <c r="I89" s="4">
        <v>-49131005.79</v>
      </c>
    </row>
    <row r="90" spans="2:9" ht="38.25">
      <c r="B90" s="2">
        <v>45359</v>
      </c>
      <c r="C90" s="3">
        <v>82766</v>
      </c>
      <c r="D90" s="3" t="s">
        <v>263</v>
      </c>
      <c r="E90" s="3" t="s">
        <v>538</v>
      </c>
      <c r="G90" s="4">
        <v>11693024.01</v>
      </c>
      <c r="H90" s="4">
        <v>0</v>
      </c>
      <c r="I90" s="4">
        <v>-37437981.78</v>
      </c>
    </row>
    <row r="91" spans="2:9" ht="15">
      <c r="B91" s="2">
        <v>45362</v>
      </c>
      <c r="C91" s="3">
        <v>82733</v>
      </c>
      <c r="D91" s="3" t="s">
        <v>11</v>
      </c>
      <c r="E91" s="3" t="s">
        <v>746</v>
      </c>
      <c r="G91" s="4">
        <v>0</v>
      </c>
      <c r="H91" s="4">
        <v>289612.5</v>
      </c>
      <c r="I91" s="4">
        <v>-37727594.28</v>
      </c>
    </row>
    <row r="92" spans="2:9" ht="15">
      <c r="B92" s="2">
        <v>45362</v>
      </c>
      <c r="C92" s="3">
        <v>82734</v>
      </c>
      <c r="D92" s="3" t="s">
        <v>11</v>
      </c>
      <c r="E92" s="3" t="s">
        <v>747</v>
      </c>
      <c r="G92" s="4">
        <v>0</v>
      </c>
      <c r="H92" s="4">
        <v>1350</v>
      </c>
      <c r="I92" s="4">
        <v>-37728944.28</v>
      </c>
    </row>
    <row r="93" spans="2:9" ht="15">
      <c r="B93" s="2">
        <v>45362</v>
      </c>
      <c r="C93" s="3">
        <v>82736</v>
      </c>
      <c r="D93" s="3" t="s">
        <v>11</v>
      </c>
      <c r="E93" s="3" t="s">
        <v>748</v>
      </c>
      <c r="G93" s="4">
        <v>0</v>
      </c>
      <c r="H93" s="4">
        <v>56500</v>
      </c>
      <c r="I93" s="4">
        <v>-37787944.28</v>
      </c>
    </row>
    <row r="94" spans="2:9" ht="15">
      <c r="B94" s="2">
        <v>45362</v>
      </c>
      <c r="C94" s="3">
        <v>82736</v>
      </c>
      <c r="D94" s="3" t="s">
        <v>11</v>
      </c>
      <c r="E94" s="3" t="s">
        <v>748</v>
      </c>
      <c r="G94" s="4">
        <v>0</v>
      </c>
      <c r="H94" s="4">
        <v>2500</v>
      </c>
      <c r="I94" s="4">
        <v>-37787944.28</v>
      </c>
    </row>
    <row r="95" spans="2:9" ht="15">
      <c r="B95" s="2">
        <v>45362</v>
      </c>
      <c r="C95" s="3">
        <v>82739</v>
      </c>
      <c r="D95" s="3" t="s">
        <v>11</v>
      </c>
      <c r="E95" s="3" t="s">
        <v>749</v>
      </c>
      <c r="G95" s="4">
        <v>0</v>
      </c>
      <c r="H95" s="4">
        <v>45200</v>
      </c>
      <c r="I95" s="4">
        <v>-37835144.28</v>
      </c>
    </row>
    <row r="96" spans="2:9" ht="15">
      <c r="B96" s="2">
        <v>45362</v>
      </c>
      <c r="C96" s="3">
        <v>82739</v>
      </c>
      <c r="D96" s="3" t="s">
        <v>11</v>
      </c>
      <c r="E96" s="3" t="s">
        <v>749</v>
      </c>
      <c r="G96" s="4">
        <v>0</v>
      </c>
      <c r="H96" s="4">
        <v>2000</v>
      </c>
      <c r="I96" s="4">
        <v>-37835144.28</v>
      </c>
    </row>
    <row r="97" spans="2:9" ht="15">
      <c r="B97" s="2">
        <v>45362</v>
      </c>
      <c r="C97" s="3">
        <v>82740</v>
      </c>
      <c r="D97" s="3" t="s">
        <v>11</v>
      </c>
      <c r="E97" s="3" t="s">
        <v>750</v>
      </c>
      <c r="G97" s="4">
        <v>0</v>
      </c>
      <c r="H97" s="4">
        <v>113000</v>
      </c>
      <c r="I97" s="4">
        <v>-37953144.28</v>
      </c>
    </row>
    <row r="98" spans="2:9" ht="15">
      <c r="B98" s="2">
        <v>45362</v>
      </c>
      <c r="C98" s="3">
        <v>82740</v>
      </c>
      <c r="D98" s="3" t="s">
        <v>11</v>
      </c>
      <c r="E98" s="3" t="s">
        <v>750</v>
      </c>
      <c r="G98" s="4">
        <v>0</v>
      </c>
      <c r="H98" s="4">
        <v>5000</v>
      </c>
      <c r="I98" s="4">
        <v>-37953144.28</v>
      </c>
    </row>
    <row r="99" spans="2:9" ht="15">
      <c r="B99" s="2">
        <v>45362</v>
      </c>
      <c r="C99" s="3">
        <v>82744</v>
      </c>
      <c r="D99" s="3" t="s">
        <v>11</v>
      </c>
      <c r="E99" s="3" t="s">
        <v>751</v>
      </c>
      <c r="G99" s="4">
        <v>0</v>
      </c>
      <c r="H99" s="4">
        <v>169500</v>
      </c>
      <c r="I99" s="4">
        <v>-38130144.28</v>
      </c>
    </row>
    <row r="100" spans="2:9" ht="15">
      <c r="B100" s="2">
        <v>45362</v>
      </c>
      <c r="C100" s="3">
        <v>82744</v>
      </c>
      <c r="D100" s="3" t="s">
        <v>11</v>
      </c>
      <c r="E100" s="3" t="s">
        <v>751</v>
      </c>
      <c r="G100" s="4">
        <v>0</v>
      </c>
      <c r="H100" s="4">
        <v>7500</v>
      </c>
      <c r="I100" s="4">
        <v>-38130144.28</v>
      </c>
    </row>
    <row r="101" spans="2:9" ht="15">
      <c r="B101" s="2">
        <v>45362</v>
      </c>
      <c r="C101" s="3">
        <v>82748</v>
      </c>
      <c r="D101" s="3" t="s">
        <v>11</v>
      </c>
      <c r="E101" s="3" t="s">
        <v>752</v>
      </c>
      <c r="G101" s="4">
        <v>0</v>
      </c>
      <c r="H101" s="4">
        <v>33838.35</v>
      </c>
      <c r="I101" s="4">
        <v>-38163982.63</v>
      </c>
    </row>
    <row r="102" spans="2:9" ht="15">
      <c r="B102" s="2">
        <v>45362</v>
      </c>
      <c r="C102" s="3">
        <v>82751</v>
      </c>
      <c r="D102" s="3" t="s">
        <v>11</v>
      </c>
      <c r="E102" s="3" t="s">
        <v>753</v>
      </c>
      <c r="G102" s="4">
        <v>0</v>
      </c>
      <c r="H102" s="4">
        <v>801102.2</v>
      </c>
      <c r="I102" s="4">
        <v>-39000531.83</v>
      </c>
    </row>
    <row r="103" spans="2:9" ht="15">
      <c r="B103" s="2">
        <v>45362</v>
      </c>
      <c r="C103" s="3">
        <v>82751</v>
      </c>
      <c r="D103" s="3" t="s">
        <v>11</v>
      </c>
      <c r="E103" s="3" t="s">
        <v>753</v>
      </c>
      <c r="G103" s="4">
        <v>0</v>
      </c>
      <c r="H103" s="4">
        <v>35447</v>
      </c>
      <c r="I103" s="4">
        <v>-39000531.83</v>
      </c>
    </row>
    <row r="104" spans="2:9" ht="38.25">
      <c r="B104" s="2">
        <v>45362</v>
      </c>
      <c r="C104" s="3">
        <v>82767</v>
      </c>
      <c r="D104" s="3" t="s">
        <v>263</v>
      </c>
      <c r="E104" s="3" t="s">
        <v>110</v>
      </c>
      <c r="G104" s="4">
        <v>332823.65</v>
      </c>
      <c r="H104" s="4">
        <v>0</v>
      </c>
      <c r="I104" s="4">
        <v>-38667708.18</v>
      </c>
    </row>
    <row r="105" spans="2:9" ht="15">
      <c r="B105" s="2">
        <v>45362</v>
      </c>
      <c r="C105" s="3">
        <v>82768</v>
      </c>
      <c r="D105" s="3" t="s">
        <v>11</v>
      </c>
      <c r="E105" s="3" t="s">
        <v>754</v>
      </c>
      <c r="G105" s="4">
        <v>0</v>
      </c>
      <c r="H105" s="4">
        <v>242126.65</v>
      </c>
      <c r="I105" s="4">
        <v>-38933237.41</v>
      </c>
    </row>
    <row r="106" spans="2:9" ht="15">
      <c r="B106" s="2">
        <v>45362</v>
      </c>
      <c r="C106" s="3">
        <v>82768</v>
      </c>
      <c r="D106" s="3" t="s">
        <v>11</v>
      </c>
      <c r="E106" s="3" t="s">
        <v>754</v>
      </c>
      <c r="G106" s="4">
        <v>0</v>
      </c>
      <c r="H106" s="4">
        <v>23402.58</v>
      </c>
      <c r="I106" s="4">
        <v>-38933237.41</v>
      </c>
    </row>
    <row r="107" spans="2:9" ht="15">
      <c r="B107" s="2">
        <v>45362</v>
      </c>
      <c r="C107" s="3">
        <v>82770</v>
      </c>
      <c r="D107" s="3" t="s">
        <v>11</v>
      </c>
      <c r="E107" s="3" t="s">
        <v>755</v>
      </c>
      <c r="G107" s="4">
        <v>0</v>
      </c>
      <c r="H107" s="4">
        <v>56500</v>
      </c>
      <c r="I107" s="4">
        <v>-38992237.41</v>
      </c>
    </row>
    <row r="108" spans="2:9" ht="15">
      <c r="B108" s="2">
        <v>45362</v>
      </c>
      <c r="C108" s="3">
        <v>82770</v>
      </c>
      <c r="D108" s="3" t="s">
        <v>11</v>
      </c>
      <c r="E108" s="3" t="s">
        <v>755</v>
      </c>
      <c r="G108" s="4">
        <v>0</v>
      </c>
      <c r="H108" s="4">
        <v>2500</v>
      </c>
      <c r="I108" s="4">
        <v>-38992237.41</v>
      </c>
    </row>
    <row r="109" spans="2:9" ht="15">
      <c r="B109" s="2">
        <v>45362</v>
      </c>
      <c r="C109" s="3">
        <v>82771</v>
      </c>
      <c r="D109" s="3" t="s">
        <v>11</v>
      </c>
      <c r="E109" s="3" t="s">
        <v>756</v>
      </c>
      <c r="G109" s="4">
        <v>0</v>
      </c>
      <c r="H109" s="4">
        <v>45000</v>
      </c>
      <c r="I109" s="4">
        <v>-39051237.41</v>
      </c>
    </row>
    <row r="110" spans="2:9" ht="15">
      <c r="B110" s="2">
        <v>45362</v>
      </c>
      <c r="C110" s="3">
        <v>82771</v>
      </c>
      <c r="D110" s="3" t="s">
        <v>11</v>
      </c>
      <c r="E110" s="3" t="s">
        <v>756</v>
      </c>
      <c r="G110" s="4">
        <v>0</v>
      </c>
      <c r="H110" s="4">
        <v>14000</v>
      </c>
      <c r="I110" s="4">
        <v>-39051237.41</v>
      </c>
    </row>
    <row r="111" spans="2:9" ht="15">
      <c r="B111" s="2">
        <v>45362</v>
      </c>
      <c r="C111" s="3">
        <v>82774</v>
      </c>
      <c r="D111" s="3" t="s">
        <v>11</v>
      </c>
      <c r="E111" s="3" t="s">
        <v>757</v>
      </c>
      <c r="G111" s="4">
        <v>0</v>
      </c>
      <c r="H111" s="4">
        <v>78548</v>
      </c>
      <c r="I111" s="4">
        <v>-39137377.41</v>
      </c>
    </row>
    <row r="112" spans="2:9" ht="15">
      <c r="B112" s="2">
        <v>45362</v>
      </c>
      <c r="C112" s="3">
        <v>82774</v>
      </c>
      <c r="D112" s="3" t="s">
        <v>11</v>
      </c>
      <c r="E112" s="3" t="s">
        <v>757</v>
      </c>
      <c r="G112" s="4">
        <v>0</v>
      </c>
      <c r="H112" s="4">
        <v>7592</v>
      </c>
      <c r="I112" s="4">
        <v>-39137377.41</v>
      </c>
    </row>
    <row r="113" spans="2:9" ht="15">
      <c r="B113" s="2">
        <v>45362</v>
      </c>
      <c r="C113" s="3">
        <v>82845</v>
      </c>
      <c r="D113" s="3" t="s">
        <v>11</v>
      </c>
      <c r="E113" s="3" t="s">
        <v>758</v>
      </c>
      <c r="G113" s="4">
        <v>0</v>
      </c>
      <c r="H113" s="4">
        <v>36000</v>
      </c>
      <c r="I113" s="4">
        <v>-39184577.41</v>
      </c>
    </row>
    <row r="114" spans="2:9" ht="15">
      <c r="B114" s="2">
        <v>45362</v>
      </c>
      <c r="C114" s="3">
        <v>82845</v>
      </c>
      <c r="D114" s="3" t="s">
        <v>11</v>
      </c>
      <c r="E114" s="3" t="s">
        <v>758</v>
      </c>
      <c r="G114" s="4">
        <v>0</v>
      </c>
      <c r="H114" s="4">
        <v>11200</v>
      </c>
      <c r="I114" s="4">
        <v>-39184577.41</v>
      </c>
    </row>
    <row r="115" spans="2:9" ht="51">
      <c r="B115" s="2">
        <v>45362</v>
      </c>
      <c r="C115" s="3">
        <v>83315</v>
      </c>
      <c r="D115" s="3" t="s">
        <v>19</v>
      </c>
      <c r="E115" s="3" t="s">
        <v>759</v>
      </c>
      <c r="G115" s="4">
        <v>154598.88</v>
      </c>
      <c r="H115" s="4">
        <v>0</v>
      </c>
      <c r="I115" s="4">
        <v>-39029978.53</v>
      </c>
    </row>
    <row r="116" spans="2:9" ht="38.25">
      <c r="B116" s="2">
        <v>45363</v>
      </c>
      <c r="C116" s="3">
        <v>82765</v>
      </c>
      <c r="D116" s="3" t="s">
        <v>263</v>
      </c>
      <c r="E116" s="3" t="s">
        <v>546</v>
      </c>
      <c r="G116" s="4">
        <v>38643.43</v>
      </c>
      <c r="H116" s="4">
        <v>0</v>
      </c>
      <c r="I116" s="4">
        <v>-38991335.1</v>
      </c>
    </row>
    <row r="117" spans="2:9" ht="38.25">
      <c r="B117" s="2">
        <v>45363</v>
      </c>
      <c r="C117" s="3">
        <v>82769</v>
      </c>
      <c r="D117" s="3" t="s">
        <v>263</v>
      </c>
      <c r="E117" s="3" t="s">
        <v>547</v>
      </c>
      <c r="G117" s="4">
        <v>490021.87</v>
      </c>
      <c r="H117" s="4">
        <v>0</v>
      </c>
      <c r="I117" s="4">
        <v>-38501313.23</v>
      </c>
    </row>
    <row r="118" spans="2:9" ht="15">
      <c r="B118" s="2">
        <v>45363</v>
      </c>
      <c r="C118" s="3">
        <v>83007</v>
      </c>
      <c r="D118" s="3" t="s">
        <v>11</v>
      </c>
      <c r="E118" s="3" t="s">
        <v>760</v>
      </c>
      <c r="G118" s="4">
        <v>0</v>
      </c>
      <c r="H118" s="4">
        <v>190452</v>
      </c>
      <c r="I118" s="4">
        <v>-38710173.23</v>
      </c>
    </row>
    <row r="119" spans="2:9" ht="15">
      <c r="B119" s="2">
        <v>45363</v>
      </c>
      <c r="C119" s="3">
        <v>83007</v>
      </c>
      <c r="D119" s="3" t="s">
        <v>11</v>
      </c>
      <c r="E119" s="3" t="s">
        <v>760</v>
      </c>
      <c r="G119" s="4">
        <v>0</v>
      </c>
      <c r="H119" s="4">
        <v>18408</v>
      </c>
      <c r="I119" s="4">
        <v>-38710173.23</v>
      </c>
    </row>
    <row r="120" spans="2:9" ht="15">
      <c r="B120" s="2">
        <v>45363</v>
      </c>
      <c r="C120" s="3">
        <v>83022</v>
      </c>
      <c r="D120" s="3" t="s">
        <v>11</v>
      </c>
      <c r="E120" s="3" t="s">
        <v>761</v>
      </c>
      <c r="G120" s="4">
        <v>0</v>
      </c>
      <c r="H120" s="4">
        <v>266000</v>
      </c>
      <c r="I120" s="4">
        <v>-38990173.23</v>
      </c>
    </row>
    <row r="121" spans="2:9" ht="15">
      <c r="B121" s="2">
        <v>45363</v>
      </c>
      <c r="C121" s="3">
        <v>83022</v>
      </c>
      <c r="D121" s="3" t="s">
        <v>11</v>
      </c>
      <c r="E121" s="3" t="s">
        <v>761</v>
      </c>
      <c r="G121" s="4">
        <v>0</v>
      </c>
      <c r="H121" s="4">
        <v>14000</v>
      </c>
      <c r="I121" s="4">
        <v>-38990173.23</v>
      </c>
    </row>
    <row r="122" spans="2:9" ht="15">
      <c r="B122" s="2">
        <v>45363</v>
      </c>
      <c r="C122" s="3">
        <v>83033</v>
      </c>
      <c r="D122" s="3" t="s">
        <v>11</v>
      </c>
      <c r="E122" s="3" t="s">
        <v>762</v>
      </c>
      <c r="G122" s="4">
        <v>0</v>
      </c>
      <c r="H122" s="4">
        <v>45200</v>
      </c>
      <c r="I122" s="4">
        <v>-39037373.23</v>
      </c>
    </row>
    <row r="123" spans="2:9" ht="15">
      <c r="B123" s="2">
        <v>45363</v>
      </c>
      <c r="C123" s="3">
        <v>83033</v>
      </c>
      <c r="D123" s="3" t="s">
        <v>11</v>
      </c>
      <c r="E123" s="3" t="s">
        <v>762</v>
      </c>
      <c r="G123" s="4">
        <v>0</v>
      </c>
      <c r="H123" s="4">
        <v>2000</v>
      </c>
      <c r="I123" s="4">
        <v>-39037373.23</v>
      </c>
    </row>
    <row r="124" spans="2:9" ht="15">
      <c r="B124" s="2">
        <v>45363</v>
      </c>
      <c r="C124" s="3">
        <v>83043</v>
      </c>
      <c r="D124" s="3" t="s">
        <v>11</v>
      </c>
      <c r="E124" s="3" t="s">
        <v>763</v>
      </c>
      <c r="G124" s="4">
        <v>0</v>
      </c>
      <c r="H124" s="4">
        <v>78195.64</v>
      </c>
      <c r="I124" s="4">
        <v>-39115899.61</v>
      </c>
    </row>
    <row r="125" spans="2:9" ht="15">
      <c r="B125" s="2">
        <v>45363</v>
      </c>
      <c r="C125" s="3">
        <v>83043</v>
      </c>
      <c r="D125" s="3" t="s">
        <v>11</v>
      </c>
      <c r="E125" s="3" t="s">
        <v>763</v>
      </c>
      <c r="G125" s="4">
        <v>0</v>
      </c>
      <c r="H125" s="4">
        <v>330.74</v>
      </c>
      <c r="I125" s="4">
        <v>-39115899.61</v>
      </c>
    </row>
    <row r="126" spans="2:9" ht="15">
      <c r="B126" s="2">
        <v>45363</v>
      </c>
      <c r="C126" s="3">
        <v>83053</v>
      </c>
      <c r="D126" s="3" t="s">
        <v>11</v>
      </c>
      <c r="E126" s="3" t="s">
        <v>764</v>
      </c>
      <c r="G126" s="4">
        <v>0</v>
      </c>
      <c r="H126" s="4">
        <v>133617.68</v>
      </c>
      <c r="I126" s="4">
        <v>-39262432.01</v>
      </c>
    </row>
    <row r="127" spans="2:9" ht="15">
      <c r="B127" s="2">
        <v>45363</v>
      </c>
      <c r="C127" s="3">
        <v>83053</v>
      </c>
      <c r="D127" s="3" t="s">
        <v>11</v>
      </c>
      <c r="E127" s="3" t="s">
        <v>764</v>
      </c>
      <c r="G127" s="4">
        <v>0</v>
      </c>
      <c r="H127" s="4">
        <v>12914.72</v>
      </c>
      <c r="I127" s="4">
        <v>-39262432.01</v>
      </c>
    </row>
    <row r="128" spans="2:9" ht="15">
      <c r="B128" s="2">
        <v>45363</v>
      </c>
      <c r="C128" s="3">
        <v>83109</v>
      </c>
      <c r="D128" s="3" t="s">
        <v>11</v>
      </c>
      <c r="E128" s="3" t="s">
        <v>765</v>
      </c>
      <c r="G128" s="4">
        <v>0</v>
      </c>
      <c r="H128" s="4">
        <v>36980.66</v>
      </c>
      <c r="I128" s="4">
        <v>-39302987.01</v>
      </c>
    </row>
    <row r="129" spans="2:9" ht="15">
      <c r="B129" s="2">
        <v>45363</v>
      </c>
      <c r="C129" s="3">
        <v>83109</v>
      </c>
      <c r="D129" s="3" t="s">
        <v>11</v>
      </c>
      <c r="E129" s="3" t="s">
        <v>765</v>
      </c>
      <c r="G129" s="4">
        <v>0</v>
      </c>
      <c r="H129" s="4">
        <v>3574.34</v>
      </c>
      <c r="I129" s="4">
        <v>-39302987.01</v>
      </c>
    </row>
    <row r="130" spans="2:9" ht="15">
      <c r="B130" s="2">
        <v>45363</v>
      </c>
      <c r="C130" s="3">
        <v>83131</v>
      </c>
      <c r="D130" s="3" t="s">
        <v>11</v>
      </c>
      <c r="E130" s="3" t="s">
        <v>766</v>
      </c>
      <c r="G130" s="4">
        <v>0</v>
      </c>
      <c r="H130" s="4">
        <v>56500</v>
      </c>
      <c r="I130" s="4">
        <v>-39361987.01</v>
      </c>
    </row>
    <row r="131" spans="2:9" ht="15">
      <c r="B131" s="2">
        <v>45363</v>
      </c>
      <c r="C131" s="3">
        <v>83131</v>
      </c>
      <c r="D131" s="3" t="s">
        <v>11</v>
      </c>
      <c r="E131" s="3" t="s">
        <v>766</v>
      </c>
      <c r="G131" s="4">
        <v>0</v>
      </c>
      <c r="H131" s="4">
        <v>2500</v>
      </c>
      <c r="I131" s="4">
        <v>-39361987.01</v>
      </c>
    </row>
    <row r="132" spans="2:9" ht="15">
      <c r="B132" s="2">
        <v>45364</v>
      </c>
      <c r="C132" s="3">
        <v>83159</v>
      </c>
      <c r="D132" s="3" t="s">
        <v>11</v>
      </c>
      <c r="E132" s="3" t="s">
        <v>767</v>
      </c>
      <c r="G132" s="4">
        <v>0</v>
      </c>
      <c r="H132" s="4">
        <v>7400.87</v>
      </c>
      <c r="I132" s="4">
        <v>-39454190.52</v>
      </c>
    </row>
    <row r="133" spans="2:9" ht="15">
      <c r="B133" s="2">
        <v>45364</v>
      </c>
      <c r="C133" s="3">
        <v>83159</v>
      </c>
      <c r="D133" s="3" t="s">
        <v>11</v>
      </c>
      <c r="E133" s="3" t="s">
        <v>767</v>
      </c>
      <c r="G133" s="4">
        <v>0</v>
      </c>
      <c r="H133" s="4">
        <v>84802.64</v>
      </c>
      <c r="I133" s="4">
        <v>-39454190.52</v>
      </c>
    </row>
    <row r="134" spans="2:9" ht="15">
      <c r="B134" s="2">
        <v>45364</v>
      </c>
      <c r="C134" s="3">
        <v>83166</v>
      </c>
      <c r="D134" s="3" t="s">
        <v>11</v>
      </c>
      <c r="E134" s="3" t="s">
        <v>768</v>
      </c>
      <c r="G134" s="4">
        <v>0</v>
      </c>
      <c r="H134" s="4">
        <v>10003.49</v>
      </c>
      <c r="I134" s="4">
        <v>-39655948.02</v>
      </c>
    </row>
    <row r="135" spans="2:9" ht="15">
      <c r="B135" s="2">
        <v>45364</v>
      </c>
      <c r="C135" s="3">
        <v>83166</v>
      </c>
      <c r="D135" s="3" t="s">
        <v>11</v>
      </c>
      <c r="E135" s="3" t="s">
        <v>768</v>
      </c>
      <c r="G135" s="4">
        <v>0</v>
      </c>
      <c r="H135" s="4">
        <v>191754.01</v>
      </c>
      <c r="I135" s="4">
        <v>-39655948.02</v>
      </c>
    </row>
    <row r="136" spans="2:9" ht="15">
      <c r="B136" s="2">
        <v>45364</v>
      </c>
      <c r="C136" s="3">
        <v>83169</v>
      </c>
      <c r="D136" s="3" t="s">
        <v>11</v>
      </c>
      <c r="E136" s="3" t="s">
        <v>769</v>
      </c>
      <c r="G136" s="4">
        <v>0</v>
      </c>
      <c r="H136" s="4">
        <v>4348638.14</v>
      </c>
      <c r="I136" s="4">
        <v>-44456948.02</v>
      </c>
    </row>
    <row r="137" spans="2:9" ht="15">
      <c r="B137" s="2">
        <v>45364</v>
      </c>
      <c r="C137" s="3">
        <v>83169</v>
      </c>
      <c r="D137" s="3" t="s">
        <v>11</v>
      </c>
      <c r="E137" s="3" t="s">
        <v>769</v>
      </c>
      <c r="G137" s="4">
        <v>0</v>
      </c>
      <c r="H137" s="4">
        <v>452361.86</v>
      </c>
      <c r="I137" s="4">
        <v>-44456948.02</v>
      </c>
    </row>
    <row r="138" spans="2:9" ht="15">
      <c r="B138" s="2">
        <v>45364</v>
      </c>
      <c r="C138" s="3">
        <v>83187</v>
      </c>
      <c r="D138" s="3" t="s">
        <v>11</v>
      </c>
      <c r="E138" s="3" t="s">
        <v>770</v>
      </c>
      <c r="G138" s="4">
        <v>0</v>
      </c>
      <c r="H138" s="4">
        <v>719615.94</v>
      </c>
      <c r="I138" s="4">
        <v>-67145640.15</v>
      </c>
    </row>
    <row r="139" spans="2:9" ht="15">
      <c r="B139" s="2">
        <v>45364</v>
      </c>
      <c r="C139" s="3">
        <v>83187</v>
      </c>
      <c r="D139" s="3" t="s">
        <v>11</v>
      </c>
      <c r="E139" s="3" t="s">
        <v>770</v>
      </c>
      <c r="G139" s="4">
        <v>0</v>
      </c>
      <c r="H139" s="4">
        <v>21969076.19</v>
      </c>
      <c r="I139" s="4">
        <v>-67145640.15</v>
      </c>
    </row>
    <row r="140" spans="2:9" ht="15">
      <c r="B140" s="2">
        <v>45364</v>
      </c>
      <c r="C140" s="3">
        <v>83262</v>
      </c>
      <c r="D140" s="3" t="s">
        <v>11</v>
      </c>
      <c r="E140" s="3" t="s">
        <v>771</v>
      </c>
      <c r="G140" s="4">
        <v>0</v>
      </c>
      <c r="H140" s="4">
        <v>45200</v>
      </c>
      <c r="I140" s="4">
        <v>-67192840.15</v>
      </c>
    </row>
    <row r="141" spans="2:9" ht="15">
      <c r="B141" s="2">
        <v>45364</v>
      </c>
      <c r="C141" s="3">
        <v>83262</v>
      </c>
      <c r="D141" s="3" t="s">
        <v>11</v>
      </c>
      <c r="E141" s="3" t="s">
        <v>771</v>
      </c>
      <c r="G141" s="4">
        <v>0</v>
      </c>
      <c r="H141" s="4">
        <v>2000</v>
      </c>
      <c r="I141" s="4">
        <v>-67192840.15</v>
      </c>
    </row>
    <row r="142" spans="2:9" ht="15">
      <c r="B142" s="2">
        <v>45364</v>
      </c>
      <c r="C142" s="3">
        <v>83263</v>
      </c>
      <c r="D142" s="3" t="s">
        <v>11</v>
      </c>
      <c r="E142" s="3" t="s">
        <v>772</v>
      </c>
      <c r="G142" s="4">
        <v>0</v>
      </c>
      <c r="H142" s="4">
        <v>47008</v>
      </c>
      <c r="I142" s="4">
        <v>-67241928.15</v>
      </c>
    </row>
    <row r="143" spans="2:9" ht="15">
      <c r="B143" s="2">
        <v>45364</v>
      </c>
      <c r="C143" s="3">
        <v>83263</v>
      </c>
      <c r="D143" s="3" t="s">
        <v>11</v>
      </c>
      <c r="E143" s="3" t="s">
        <v>772</v>
      </c>
      <c r="G143" s="4">
        <v>0</v>
      </c>
      <c r="H143" s="4">
        <v>2080</v>
      </c>
      <c r="I143" s="4">
        <v>-67241928.15</v>
      </c>
    </row>
    <row r="144" spans="2:9" ht="15">
      <c r="B144" s="2">
        <v>45364</v>
      </c>
      <c r="C144" s="3">
        <v>83443</v>
      </c>
      <c r="D144" s="3" t="s">
        <v>9</v>
      </c>
      <c r="E144" s="3" t="s">
        <v>773</v>
      </c>
      <c r="G144" s="4">
        <v>0</v>
      </c>
      <c r="H144" s="4">
        <v>1099.25</v>
      </c>
      <c r="I144" s="4">
        <v>-67243027.4</v>
      </c>
    </row>
    <row r="145" spans="2:9" ht="38.25">
      <c r="B145" s="2">
        <v>45364</v>
      </c>
      <c r="C145" s="3">
        <v>83509</v>
      </c>
      <c r="D145" s="3" t="s">
        <v>263</v>
      </c>
      <c r="E145" s="3" t="s">
        <v>561</v>
      </c>
      <c r="G145" s="4">
        <v>26414068.14</v>
      </c>
      <c r="H145" s="4">
        <v>0</v>
      </c>
      <c r="I145" s="4">
        <v>-40828959.26</v>
      </c>
    </row>
    <row r="146" spans="2:9" ht="38.25">
      <c r="B146" s="2">
        <v>45364</v>
      </c>
      <c r="C146" s="3">
        <v>83510</v>
      </c>
      <c r="D146" s="3" t="s">
        <v>263</v>
      </c>
      <c r="E146" s="3" t="s">
        <v>562</v>
      </c>
      <c r="G146" s="4">
        <v>1369585</v>
      </c>
      <c r="H146" s="4">
        <v>0</v>
      </c>
      <c r="I146" s="4">
        <v>-39459374.26</v>
      </c>
    </row>
    <row r="147" spans="2:9" ht="38.25">
      <c r="B147" s="2">
        <v>45364</v>
      </c>
      <c r="C147" s="3">
        <v>83511</v>
      </c>
      <c r="D147" s="3" t="s">
        <v>263</v>
      </c>
      <c r="E147" s="3" t="s">
        <v>563</v>
      </c>
      <c r="G147" s="4">
        <v>2429056.17</v>
      </c>
      <c r="H147" s="4">
        <v>0</v>
      </c>
      <c r="I147" s="4">
        <v>-37030318.09</v>
      </c>
    </row>
    <row r="148" spans="2:9" ht="15">
      <c r="B148" s="2">
        <v>45365</v>
      </c>
      <c r="C148" s="3">
        <v>83286</v>
      </c>
      <c r="D148" s="3" t="s">
        <v>11</v>
      </c>
      <c r="E148" s="3" t="s">
        <v>774</v>
      </c>
      <c r="G148" s="4">
        <v>0</v>
      </c>
      <c r="H148" s="4">
        <v>968686.44</v>
      </c>
      <c r="I148" s="4">
        <v>-37999004.53</v>
      </c>
    </row>
    <row r="149" spans="2:9" ht="15">
      <c r="B149" s="2">
        <v>45365</v>
      </c>
      <c r="C149" s="3">
        <v>83323</v>
      </c>
      <c r="D149" s="3" t="s">
        <v>11</v>
      </c>
      <c r="E149" s="3" t="s">
        <v>775</v>
      </c>
      <c r="G149" s="4">
        <v>0</v>
      </c>
      <c r="H149" s="4">
        <v>17325.42</v>
      </c>
      <c r="I149" s="4">
        <v>-38018004.52</v>
      </c>
    </row>
    <row r="150" spans="2:9" ht="15">
      <c r="B150" s="2">
        <v>45365</v>
      </c>
      <c r="C150" s="3">
        <v>83323</v>
      </c>
      <c r="D150" s="3" t="s">
        <v>11</v>
      </c>
      <c r="E150" s="3" t="s">
        <v>775</v>
      </c>
      <c r="G150" s="4">
        <v>0</v>
      </c>
      <c r="H150" s="4">
        <v>1674.57</v>
      </c>
      <c r="I150" s="4">
        <v>-38018004.52</v>
      </c>
    </row>
    <row r="151" spans="2:9" ht="15">
      <c r="B151" s="2">
        <v>45365</v>
      </c>
      <c r="C151" s="3">
        <v>83325</v>
      </c>
      <c r="D151" s="3" t="s">
        <v>11</v>
      </c>
      <c r="E151" s="3" t="s">
        <v>776</v>
      </c>
      <c r="G151" s="4">
        <v>0</v>
      </c>
      <c r="H151" s="4">
        <v>13173.82</v>
      </c>
      <c r="I151" s="4">
        <v>-38032451.65</v>
      </c>
    </row>
    <row r="152" spans="2:9" ht="15">
      <c r="B152" s="2">
        <v>45365</v>
      </c>
      <c r="C152" s="3">
        <v>83325</v>
      </c>
      <c r="D152" s="3" t="s">
        <v>11</v>
      </c>
      <c r="E152" s="3" t="s">
        <v>776</v>
      </c>
      <c r="G152" s="4">
        <v>0</v>
      </c>
      <c r="H152" s="4">
        <v>1273.31</v>
      </c>
      <c r="I152" s="4">
        <v>-38032451.65</v>
      </c>
    </row>
    <row r="153" spans="2:9" ht="15">
      <c r="B153" s="2">
        <v>45365</v>
      </c>
      <c r="C153" s="3">
        <v>83329</v>
      </c>
      <c r="D153" s="3" t="s">
        <v>11</v>
      </c>
      <c r="E153" s="3" t="s">
        <v>777</v>
      </c>
      <c r="G153" s="4">
        <v>0</v>
      </c>
      <c r="H153" s="4">
        <v>81000</v>
      </c>
      <c r="I153" s="4">
        <v>-38138651.65</v>
      </c>
    </row>
    <row r="154" spans="2:9" ht="15">
      <c r="B154" s="2">
        <v>45365</v>
      </c>
      <c r="C154" s="3">
        <v>83329</v>
      </c>
      <c r="D154" s="3" t="s">
        <v>11</v>
      </c>
      <c r="E154" s="3" t="s">
        <v>777</v>
      </c>
      <c r="G154" s="4">
        <v>0</v>
      </c>
      <c r="H154" s="4">
        <v>25200</v>
      </c>
      <c r="I154" s="4">
        <v>-38138651.65</v>
      </c>
    </row>
    <row r="155" spans="2:9" ht="15">
      <c r="B155" s="2">
        <v>45365</v>
      </c>
      <c r="C155" s="3">
        <v>83333</v>
      </c>
      <c r="D155" s="3" t="s">
        <v>11</v>
      </c>
      <c r="E155" s="3" t="s">
        <v>778</v>
      </c>
      <c r="G155" s="4">
        <v>0</v>
      </c>
      <c r="H155" s="4">
        <v>99885</v>
      </c>
      <c r="I155" s="4">
        <v>-38238536.65</v>
      </c>
    </row>
    <row r="156" spans="2:9" ht="15">
      <c r="B156" s="2">
        <v>45365</v>
      </c>
      <c r="C156" s="3">
        <v>83344</v>
      </c>
      <c r="D156" s="3" t="s">
        <v>11</v>
      </c>
      <c r="E156" s="3" t="s">
        <v>779</v>
      </c>
      <c r="G156" s="4">
        <v>0</v>
      </c>
      <c r="H156" s="4">
        <v>8662.71</v>
      </c>
      <c r="I156" s="4">
        <v>-38248036.65</v>
      </c>
    </row>
    <row r="157" spans="2:9" ht="15">
      <c r="B157" s="2">
        <v>45365</v>
      </c>
      <c r="C157" s="3">
        <v>83344</v>
      </c>
      <c r="D157" s="3" t="s">
        <v>11</v>
      </c>
      <c r="E157" s="3" t="s">
        <v>779</v>
      </c>
      <c r="G157" s="4">
        <v>0</v>
      </c>
      <c r="H157" s="4">
        <v>837.29</v>
      </c>
      <c r="I157" s="4">
        <v>-38248036.65</v>
      </c>
    </row>
    <row r="158" spans="2:9" ht="15">
      <c r="B158" s="2">
        <v>45365</v>
      </c>
      <c r="C158" s="3">
        <v>83451</v>
      </c>
      <c r="D158" s="3" t="s">
        <v>9</v>
      </c>
      <c r="E158" s="3" t="s">
        <v>780</v>
      </c>
      <c r="G158" s="4">
        <v>0</v>
      </c>
      <c r="H158" s="4">
        <v>2387900</v>
      </c>
      <c r="I158" s="4">
        <v>-40635936.65</v>
      </c>
    </row>
    <row r="159" spans="2:9" ht="38.25">
      <c r="B159" s="2">
        <v>45365</v>
      </c>
      <c r="C159" s="3">
        <v>83512</v>
      </c>
      <c r="D159" s="3" t="s">
        <v>263</v>
      </c>
      <c r="E159" s="3" t="s">
        <v>570</v>
      </c>
      <c r="G159" s="4">
        <v>2613004.2</v>
      </c>
      <c r="H159" s="4">
        <v>0</v>
      </c>
      <c r="I159" s="4">
        <v>-38022932.45</v>
      </c>
    </row>
    <row r="160" spans="2:9" ht="15">
      <c r="B160" s="2">
        <v>45366</v>
      </c>
      <c r="C160" s="3">
        <v>83386</v>
      </c>
      <c r="D160" s="3" t="s">
        <v>11</v>
      </c>
      <c r="E160" s="3" t="s">
        <v>781</v>
      </c>
      <c r="G160" s="4">
        <v>0</v>
      </c>
      <c r="H160" s="4">
        <v>133151.2</v>
      </c>
      <c r="I160" s="4">
        <v>-38156083.65</v>
      </c>
    </row>
    <row r="161" spans="2:9" ht="15">
      <c r="B161" s="2">
        <v>45366</v>
      </c>
      <c r="C161" s="3">
        <v>83395</v>
      </c>
      <c r="D161" s="3" t="s">
        <v>11</v>
      </c>
      <c r="E161" s="3" t="s">
        <v>782</v>
      </c>
      <c r="G161" s="4">
        <v>0</v>
      </c>
      <c r="H161" s="4">
        <v>128613.42</v>
      </c>
      <c r="I161" s="4">
        <v>-38284697.07</v>
      </c>
    </row>
    <row r="162" spans="2:9" ht="15">
      <c r="B162" s="2">
        <v>45366</v>
      </c>
      <c r="C162" s="3">
        <v>83400</v>
      </c>
      <c r="D162" s="3" t="s">
        <v>11</v>
      </c>
      <c r="E162" s="3" t="s">
        <v>783</v>
      </c>
      <c r="G162" s="4">
        <v>0</v>
      </c>
      <c r="H162" s="4">
        <v>59477.5</v>
      </c>
      <c r="I162" s="4">
        <v>-38344174.57</v>
      </c>
    </row>
    <row r="163" spans="2:9" ht="15">
      <c r="B163" s="2">
        <v>45366</v>
      </c>
      <c r="C163" s="3">
        <v>83436</v>
      </c>
      <c r="D163" s="3" t="s">
        <v>11</v>
      </c>
      <c r="E163" s="3" t="s">
        <v>784</v>
      </c>
      <c r="G163" s="4">
        <v>0</v>
      </c>
      <c r="H163" s="4">
        <v>10795</v>
      </c>
      <c r="I163" s="4">
        <v>-38354969.57</v>
      </c>
    </row>
    <row r="164" spans="2:9" ht="15">
      <c r="B164" s="2">
        <v>45366</v>
      </c>
      <c r="C164" s="3">
        <v>83437</v>
      </c>
      <c r="D164" s="3" t="s">
        <v>11</v>
      </c>
      <c r="E164" s="3" t="s">
        <v>785</v>
      </c>
      <c r="G164" s="4">
        <v>0</v>
      </c>
      <c r="H164" s="4">
        <v>246645</v>
      </c>
      <c r="I164" s="4">
        <v>-38601614.57</v>
      </c>
    </row>
    <row r="165" spans="2:9" ht="15">
      <c r="B165" s="2">
        <v>45366</v>
      </c>
      <c r="C165" s="3">
        <v>83438</v>
      </c>
      <c r="D165" s="3" t="s">
        <v>11</v>
      </c>
      <c r="E165" s="3" t="s">
        <v>786</v>
      </c>
      <c r="G165" s="4">
        <v>0</v>
      </c>
      <c r="H165" s="4">
        <v>247687.5</v>
      </c>
      <c r="I165" s="4">
        <v>-38849302.07</v>
      </c>
    </row>
    <row r="166" spans="2:9" ht="15">
      <c r="B166" s="2">
        <v>45366</v>
      </c>
      <c r="C166" s="3">
        <v>83439</v>
      </c>
      <c r="D166" s="3" t="s">
        <v>11</v>
      </c>
      <c r="E166" s="3" t="s">
        <v>787</v>
      </c>
      <c r="G166" s="4">
        <v>0</v>
      </c>
      <c r="H166" s="4">
        <v>19150</v>
      </c>
      <c r="I166" s="4">
        <v>-38868452.07</v>
      </c>
    </row>
    <row r="167" spans="2:9" ht="15">
      <c r="B167" s="2">
        <v>45366</v>
      </c>
      <c r="C167" s="3">
        <v>83440</v>
      </c>
      <c r="D167" s="3" t="s">
        <v>11</v>
      </c>
      <c r="E167" s="3" t="s">
        <v>788</v>
      </c>
      <c r="G167" s="4">
        <v>0</v>
      </c>
      <c r="H167" s="4">
        <v>23505.6</v>
      </c>
      <c r="I167" s="4">
        <v>-38891957.67</v>
      </c>
    </row>
    <row r="168" spans="2:9" ht="15">
      <c r="B168" s="2">
        <v>45366</v>
      </c>
      <c r="C168" s="3">
        <v>83467</v>
      </c>
      <c r="D168" s="3" t="s">
        <v>11</v>
      </c>
      <c r="E168" s="3" t="s">
        <v>789</v>
      </c>
      <c r="G168" s="4">
        <v>0</v>
      </c>
      <c r="H168" s="4">
        <v>177000</v>
      </c>
      <c r="I168" s="4">
        <v>-39068957.67</v>
      </c>
    </row>
    <row r="169" spans="2:9" ht="15">
      <c r="B169" s="2">
        <v>45366</v>
      </c>
      <c r="C169" s="3">
        <v>83481</v>
      </c>
      <c r="D169" s="3" t="s">
        <v>11</v>
      </c>
      <c r="E169" s="3" t="s">
        <v>790</v>
      </c>
      <c r="G169" s="4">
        <v>0</v>
      </c>
      <c r="H169" s="4">
        <v>2713032.07</v>
      </c>
      <c r="I169" s="4">
        <v>-73065117.37</v>
      </c>
    </row>
    <row r="170" spans="2:9" ht="15">
      <c r="B170" s="2">
        <v>45366</v>
      </c>
      <c r="C170" s="3">
        <v>83481</v>
      </c>
      <c r="D170" s="3" t="s">
        <v>11</v>
      </c>
      <c r="E170" s="3" t="s">
        <v>790</v>
      </c>
      <c r="G170" s="4">
        <v>0</v>
      </c>
      <c r="H170" s="4">
        <v>31283127.63</v>
      </c>
      <c r="I170" s="4">
        <v>-73065117.37</v>
      </c>
    </row>
    <row r="171" spans="2:9" ht="38.25">
      <c r="B171" s="2">
        <v>45366</v>
      </c>
      <c r="C171" s="3">
        <v>83513</v>
      </c>
      <c r="D171" s="3" t="s">
        <v>263</v>
      </c>
      <c r="E171" s="3" t="s">
        <v>576</v>
      </c>
      <c r="G171" s="4">
        <v>99885</v>
      </c>
      <c r="H171" s="4">
        <v>0</v>
      </c>
      <c r="I171" s="4">
        <v>-72965232.37</v>
      </c>
    </row>
    <row r="172" spans="2:9" ht="38.25">
      <c r="B172" s="2">
        <v>45366</v>
      </c>
      <c r="C172" s="3">
        <v>83514</v>
      </c>
      <c r="D172" s="3" t="s">
        <v>263</v>
      </c>
      <c r="E172" s="3" t="s">
        <v>577</v>
      </c>
      <c r="G172" s="4">
        <v>11640896.99</v>
      </c>
      <c r="H172" s="4">
        <v>0</v>
      </c>
      <c r="I172" s="4">
        <v>-61324335.38</v>
      </c>
    </row>
    <row r="173" spans="2:9" ht="15">
      <c r="B173" s="2">
        <v>45366</v>
      </c>
      <c r="C173" s="3">
        <v>84393</v>
      </c>
      <c r="D173" s="3" t="s">
        <v>11</v>
      </c>
      <c r="E173" s="3" t="s">
        <v>791</v>
      </c>
      <c r="G173" s="4">
        <v>0</v>
      </c>
      <c r="H173" s="4">
        <v>1767630.99</v>
      </c>
      <c r="I173" s="4">
        <v>-63091966.37</v>
      </c>
    </row>
    <row r="174" spans="2:9" ht="15">
      <c r="B174" s="2">
        <v>45369</v>
      </c>
      <c r="C174" s="3">
        <v>83515</v>
      </c>
      <c r="D174" s="3" t="s">
        <v>11</v>
      </c>
      <c r="E174" s="3" t="s">
        <v>792</v>
      </c>
      <c r="G174" s="4">
        <v>0</v>
      </c>
      <c r="H174" s="4">
        <v>87910.17</v>
      </c>
      <c r="I174" s="4">
        <v>-63183766.37</v>
      </c>
    </row>
    <row r="175" spans="2:9" ht="15">
      <c r="B175" s="2">
        <v>45369</v>
      </c>
      <c r="C175" s="3">
        <v>83515</v>
      </c>
      <c r="D175" s="3" t="s">
        <v>11</v>
      </c>
      <c r="E175" s="3" t="s">
        <v>792</v>
      </c>
      <c r="G175" s="4">
        <v>0</v>
      </c>
      <c r="H175" s="4">
        <v>3889.83</v>
      </c>
      <c r="I175" s="4">
        <v>-63183766.37</v>
      </c>
    </row>
    <row r="176" spans="2:9" ht="38.25">
      <c r="B176" s="2">
        <v>45369</v>
      </c>
      <c r="C176" s="3">
        <v>83516</v>
      </c>
      <c r="D176" s="3" t="s">
        <v>263</v>
      </c>
      <c r="E176" s="3" t="s">
        <v>581</v>
      </c>
      <c r="G176" s="4">
        <v>33514439.7</v>
      </c>
      <c r="H176" s="4">
        <v>0</v>
      </c>
      <c r="I176" s="4">
        <v>-29669326.67</v>
      </c>
    </row>
    <row r="177" spans="2:9" ht="38.25">
      <c r="B177" s="2">
        <v>45369</v>
      </c>
      <c r="C177" s="3">
        <v>83517</v>
      </c>
      <c r="D177" s="3" t="s">
        <v>263</v>
      </c>
      <c r="E177" s="3" t="s">
        <v>582</v>
      </c>
      <c r="G177" s="4">
        <v>374003.56</v>
      </c>
      <c r="H177" s="4">
        <v>0</v>
      </c>
      <c r="I177" s="4">
        <v>-29295323.11</v>
      </c>
    </row>
    <row r="178" spans="2:9" ht="38.25">
      <c r="B178" s="2">
        <v>45369</v>
      </c>
      <c r="C178" s="3">
        <v>83519</v>
      </c>
      <c r="D178" s="3" t="s">
        <v>263</v>
      </c>
      <c r="E178" s="3" t="s">
        <v>583</v>
      </c>
      <c r="G178" s="4">
        <v>10287978.97</v>
      </c>
      <c r="H178" s="4">
        <v>0</v>
      </c>
      <c r="I178" s="4">
        <v>-19007344.14</v>
      </c>
    </row>
    <row r="179" spans="2:9" ht="15">
      <c r="B179" s="2">
        <v>45369</v>
      </c>
      <c r="C179" s="3">
        <v>83522</v>
      </c>
      <c r="D179" s="3" t="s">
        <v>11</v>
      </c>
      <c r="E179" s="3" t="s">
        <v>793</v>
      </c>
      <c r="G179" s="4">
        <v>0</v>
      </c>
      <c r="H179" s="4">
        <v>47008</v>
      </c>
      <c r="I179" s="4">
        <v>-19056432.14</v>
      </c>
    </row>
    <row r="180" spans="2:9" ht="15">
      <c r="B180" s="2">
        <v>45369</v>
      </c>
      <c r="C180" s="3">
        <v>83522</v>
      </c>
      <c r="D180" s="3" t="s">
        <v>11</v>
      </c>
      <c r="E180" s="3" t="s">
        <v>793</v>
      </c>
      <c r="G180" s="4">
        <v>0</v>
      </c>
      <c r="H180" s="4">
        <v>2080</v>
      </c>
      <c r="I180" s="4">
        <v>-19056432.14</v>
      </c>
    </row>
    <row r="181" spans="2:9" ht="15">
      <c r="B181" s="2">
        <v>45369</v>
      </c>
      <c r="C181" s="3">
        <v>83523</v>
      </c>
      <c r="D181" s="3" t="s">
        <v>11</v>
      </c>
      <c r="E181" s="3" t="s">
        <v>794</v>
      </c>
      <c r="G181" s="4">
        <v>0</v>
      </c>
      <c r="H181" s="4">
        <v>44891.58</v>
      </c>
      <c r="I181" s="4">
        <v>-19101323.72</v>
      </c>
    </row>
    <row r="182" spans="2:9" ht="15">
      <c r="B182" s="2">
        <v>45369</v>
      </c>
      <c r="C182" s="3">
        <v>83533</v>
      </c>
      <c r="D182" s="3" t="s">
        <v>11</v>
      </c>
      <c r="E182" s="3" t="s">
        <v>795</v>
      </c>
      <c r="G182" s="4">
        <v>0</v>
      </c>
      <c r="H182" s="4">
        <v>28190.21</v>
      </c>
      <c r="I182" s="4">
        <v>-19129513.93</v>
      </c>
    </row>
    <row r="183" spans="2:9" ht="38.25">
      <c r="B183" s="2">
        <v>45370</v>
      </c>
      <c r="C183" s="3">
        <v>83520</v>
      </c>
      <c r="D183" s="3" t="s">
        <v>263</v>
      </c>
      <c r="E183" s="3" t="s">
        <v>584</v>
      </c>
      <c r="G183" s="4">
        <v>140888</v>
      </c>
      <c r="H183" s="4">
        <v>0</v>
      </c>
      <c r="I183" s="4">
        <v>-18988625.93</v>
      </c>
    </row>
    <row r="184" spans="2:9" ht="38.25">
      <c r="B184" s="2">
        <v>45370</v>
      </c>
      <c r="C184" s="3">
        <v>83521</v>
      </c>
      <c r="D184" s="3" t="s">
        <v>263</v>
      </c>
      <c r="E184" s="3" t="s">
        <v>585</v>
      </c>
      <c r="G184" s="4">
        <v>19224705.97</v>
      </c>
      <c r="H184" s="4">
        <v>0</v>
      </c>
      <c r="I184" s="4">
        <v>236080.04</v>
      </c>
    </row>
    <row r="185" spans="2:9" ht="15">
      <c r="B185" s="2">
        <v>45370</v>
      </c>
      <c r="C185" s="3">
        <v>83569</v>
      </c>
      <c r="D185" s="3" t="s">
        <v>11</v>
      </c>
      <c r="E185" s="3" t="s">
        <v>796</v>
      </c>
      <c r="G185" s="4">
        <v>0</v>
      </c>
      <c r="H185" s="4">
        <v>74005</v>
      </c>
      <c r="I185" s="4">
        <v>158180.04</v>
      </c>
    </row>
    <row r="186" spans="2:9" ht="15">
      <c r="B186" s="2">
        <v>45370</v>
      </c>
      <c r="C186" s="3">
        <v>83569</v>
      </c>
      <c r="D186" s="3" t="s">
        <v>11</v>
      </c>
      <c r="E186" s="3" t="s">
        <v>796</v>
      </c>
      <c r="G186" s="4">
        <v>0</v>
      </c>
      <c r="H186" s="4">
        <v>3895</v>
      </c>
      <c r="I186" s="4">
        <v>158180.04</v>
      </c>
    </row>
    <row r="187" spans="2:9" ht="15">
      <c r="B187" s="2">
        <v>45370</v>
      </c>
      <c r="C187" s="3">
        <v>83570</v>
      </c>
      <c r="D187" s="3" t="s">
        <v>11</v>
      </c>
      <c r="E187" s="3" t="s">
        <v>797</v>
      </c>
      <c r="G187" s="4">
        <v>0</v>
      </c>
      <c r="H187" s="4">
        <v>113000</v>
      </c>
      <c r="I187" s="4">
        <v>40180.04</v>
      </c>
    </row>
    <row r="188" spans="2:9" ht="15">
      <c r="B188" s="2">
        <v>45370</v>
      </c>
      <c r="C188" s="3">
        <v>83570</v>
      </c>
      <c r="D188" s="3" t="s">
        <v>11</v>
      </c>
      <c r="E188" s="3" t="s">
        <v>797</v>
      </c>
      <c r="G188" s="4">
        <v>0</v>
      </c>
      <c r="H188" s="4">
        <v>5000</v>
      </c>
      <c r="I188" s="4">
        <v>40180.04</v>
      </c>
    </row>
    <row r="189" spans="2:9" ht="15">
      <c r="B189" s="2">
        <v>45370</v>
      </c>
      <c r="C189" s="3">
        <v>83571</v>
      </c>
      <c r="D189" s="3" t="s">
        <v>11</v>
      </c>
      <c r="E189" s="3" t="s">
        <v>798</v>
      </c>
      <c r="G189" s="4">
        <v>0</v>
      </c>
      <c r="H189" s="4">
        <v>8068.81</v>
      </c>
      <c r="I189" s="4">
        <v>31331.34</v>
      </c>
    </row>
    <row r="190" spans="2:9" ht="15">
      <c r="B190" s="2">
        <v>45370</v>
      </c>
      <c r="C190" s="3">
        <v>83571</v>
      </c>
      <c r="D190" s="3" t="s">
        <v>11</v>
      </c>
      <c r="E190" s="3" t="s">
        <v>798</v>
      </c>
      <c r="G190" s="4">
        <v>0</v>
      </c>
      <c r="H190" s="4">
        <v>779.89</v>
      </c>
      <c r="I190" s="4">
        <v>31331.34</v>
      </c>
    </row>
    <row r="191" spans="2:9" ht="15">
      <c r="B191" s="2">
        <v>45370</v>
      </c>
      <c r="C191" s="3">
        <v>83572</v>
      </c>
      <c r="D191" s="3" t="s">
        <v>11</v>
      </c>
      <c r="E191" s="3" t="s">
        <v>799</v>
      </c>
      <c r="G191" s="4">
        <v>0</v>
      </c>
      <c r="H191" s="4">
        <v>23224.27</v>
      </c>
      <c r="I191" s="4">
        <v>5862.34</v>
      </c>
    </row>
    <row r="192" spans="2:9" ht="15">
      <c r="B192" s="2">
        <v>45370</v>
      </c>
      <c r="C192" s="3">
        <v>83572</v>
      </c>
      <c r="D192" s="3" t="s">
        <v>11</v>
      </c>
      <c r="E192" s="3" t="s">
        <v>799</v>
      </c>
      <c r="G192" s="4">
        <v>0</v>
      </c>
      <c r="H192" s="4">
        <v>2244.73</v>
      </c>
      <c r="I192" s="4">
        <v>5862.34</v>
      </c>
    </row>
    <row r="193" spans="2:9" ht="15">
      <c r="B193" s="2">
        <v>45370</v>
      </c>
      <c r="C193" s="3">
        <v>83573</v>
      </c>
      <c r="D193" s="3" t="s">
        <v>11</v>
      </c>
      <c r="E193" s="3" t="s">
        <v>800</v>
      </c>
      <c r="G193" s="4">
        <v>0</v>
      </c>
      <c r="H193" s="4">
        <v>764.08</v>
      </c>
      <c r="I193" s="4">
        <v>5063.84</v>
      </c>
    </row>
    <row r="194" spans="2:9" ht="15">
      <c r="B194" s="2">
        <v>45370</v>
      </c>
      <c r="C194" s="3">
        <v>83573</v>
      </c>
      <c r="D194" s="3" t="s">
        <v>11</v>
      </c>
      <c r="E194" s="3" t="s">
        <v>800</v>
      </c>
      <c r="G194" s="4">
        <v>0</v>
      </c>
      <c r="H194" s="4">
        <v>34.42</v>
      </c>
      <c r="I194" s="4">
        <v>5063.84</v>
      </c>
    </row>
    <row r="195" spans="2:9" ht="15">
      <c r="B195" s="2">
        <v>45370</v>
      </c>
      <c r="C195" s="3">
        <v>83574</v>
      </c>
      <c r="D195" s="3" t="s">
        <v>11</v>
      </c>
      <c r="E195" s="3" t="s">
        <v>801</v>
      </c>
      <c r="G195" s="4">
        <v>0</v>
      </c>
      <c r="H195" s="4">
        <v>31092.48</v>
      </c>
      <c r="I195" s="4">
        <v>-27429.2</v>
      </c>
    </row>
    <row r="196" spans="2:9" ht="15">
      <c r="B196" s="2">
        <v>45370</v>
      </c>
      <c r="C196" s="3">
        <v>83574</v>
      </c>
      <c r="D196" s="3" t="s">
        <v>11</v>
      </c>
      <c r="E196" s="3" t="s">
        <v>801</v>
      </c>
      <c r="G196" s="4">
        <v>0</v>
      </c>
      <c r="H196" s="4">
        <v>1400.56</v>
      </c>
      <c r="I196" s="4">
        <v>-27429.2</v>
      </c>
    </row>
    <row r="197" spans="2:9" ht="15">
      <c r="B197" s="2">
        <v>45370</v>
      </c>
      <c r="C197" s="3">
        <v>83577</v>
      </c>
      <c r="D197" s="3" t="s">
        <v>11</v>
      </c>
      <c r="E197" s="3" t="s">
        <v>802</v>
      </c>
      <c r="G197" s="4">
        <v>0</v>
      </c>
      <c r="H197" s="4">
        <v>1044403.09</v>
      </c>
      <c r="I197" s="4">
        <v>-1126800.87</v>
      </c>
    </row>
    <row r="198" spans="2:9" ht="15">
      <c r="B198" s="2">
        <v>45370</v>
      </c>
      <c r="C198" s="3">
        <v>83577</v>
      </c>
      <c r="D198" s="3" t="s">
        <v>11</v>
      </c>
      <c r="E198" s="3" t="s">
        <v>802</v>
      </c>
      <c r="G198" s="4">
        <v>0</v>
      </c>
      <c r="H198" s="4">
        <v>54968.58</v>
      </c>
      <c r="I198" s="4">
        <v>-1126800.87</v>
      </c>
    </row>
    <row r="199" spans="2:9" ht="15">
      <c r="B199" s="2">
        <v>45370</v>
      </c>
      <c r="C199" s="3">
        <v>83871</v>
      </c>
      <c r="D199" s="3" t="s">
        <v>11</v>
      </c>
      <c r="E199" s="3" t="s">
        <v>803</v>
      </c>
      <c r="G199" s="4">
        <v>0</v>
      </c>
      <c r="H199" s="4">
        <v>1964603.1</v>
      </c>
      <c r="I199" s="4">
        <v>-3178333.31</v>
      </c>
    </row>
    <row r="200" spans="2:9" ht="15">
      <c r="B200" s="2">
        <v>45370</v>
      </c>
      <c r="C200" s="3">
        <v>83871</v>
      </c>
      <c r="D200" s="3" t="s">
        <v>11</v>
      </c>
      <c r="E200" s="3" t="s">
        <v>803</v>
      </c>
      <c r="G200" s="4">
        <v>0</v>
      </c>
      <c r="H200" s="4">
        <v>86929.34</v>
      </c>
      <c r="I200" s="4">
        <v>-3178333.31</v>
      </c>
    </row>
    <row r="201" spans="2:9" ht="15">
      <c r="B201" s="2">
        <v>45371</v>
      </c>
      <c r="C201" s="3">
        <v>83587</v>
      </c>
      <c r="D201" s="3" t="s">
        <v>11</v>
      </c>
      <c r="E201" s="3" t="s">
        <v>804</v>
      </c>
      <c r="G201" s="4">
        <v>0</v>
      </c>
      <c r="H201" s="4">
        <v>12894.48</v>
      </c>
      <c r="I201" s="4">
        <v>-3191798.34</v>
      </c>
    </row>
    <row r="202" spans="2:9" ht="15">
      <c r="B202" s="2">
        <v>45371</v>
      </c>
      <c r="C202" s="3">
        <v>83587</v>
      </c>
      <c r="D202" s="3" t="s">
        <v>11</v>
      </c>
      <c r="E202" s="3" t="s">
        <v>804</v>
      </c>
      <c r="G202" s="4">
        <v>0</v>
      </c>
      <c r="H202" s="4">
        <v>570.55</v>
      </c>
      <c r="I202" s="4">
        <v>-3191798.34</v>
      </c>
    </row>
    <row r="203" spans="2:9" ht="15">
      <c r="B203" s="2">
        <v>45371</v>
      </c>
      <c r="C203" s="3">
        <v>83592</v>
      </c>
      <c r="D203" s="3" t="s">
        <v>11</v>
      </c>
      <c r="E203" s="3" t="s">
        <v>805</v>
      </c>
      <c r="G203" s="4">
        <v>0</v>
      </c>
      <c r="H203" s="4">
        <v>3959952.84</v>
      </c>
      <c r="I203" s="4">
        <v>-7151751.18</v>
      </c>
    </row>
    <row r="204" spans="2:9" ht="15">
      <c r="B204" s="2">
        <v>45371</v>
      </c>
      <c r="C204" s="3">
        <v>83594</v>
      </c>
      <c r="D204" s="3" t="s">
        <v>11</v>
      </c>
      <c r="E204" s="3" t="s">
        <v>806</v>
      </c>
      <c r="G204" s="4">
        <v>0</v>
      </c>
      <c r="H204" s="4">
        <v>460960</v>
      </c>
      <c r="I204" s="4">
        <v>-7612711.18</v>
      </c>
    </row>
    <row r="205" spans="2:9" ht="15">
      <c r="B205" s="2">
        <v>45371</v>
      </c>
      <c r="C205" s="3">
        <v>83595</v>
      </c>
      <c r="D205" s="3" t="s">
        <v>11</v>
      </c>
      <c r="E205" s="3" t="s">
        <v>807</v>
      </c>
      <c r="G205" s="4">
        <v>0</v>
      </c>
      <c r="H205" s="4">
        <v>272620</v>
      </c>
      <c r="I205" s="4">
        <v>-7885331.18</v>
      </c>
    </row>
    <row r="206" spans="2:9" ht="15">
      <c r="B206" s="2">
        <v>45371</v>
      </c>
      <c r="C206" s="3">
        <v>83596</v>
      </c>
      <c r="D206" s="3" t="s">
        <v>11</v>
      </c>
      <c r="E206" s="3" t="s">
        <v>808</v>
      </c>
      <c r="G206" s="4">
        <v>0</v>
      </c>
      <c r="H206" s="4">
        <v>1050000</v>
      </c>
      <c r="I206" s="4">
        <v>-8935331.18</v>
      </c>
    </row>
    <row r="207" spans="2:9" ht="15">
      <c r="B207" s="2">
        <v>45371</v>
      </c>
      <c r="C207" s="3">
        <v>83905</v>
      </c>
      <c r="D207" s="3" t="s">
        <v>11</v>
      </c>
      <c r="E207" s="3" t="s">
        <v>809</v>
      </c>
      <c r="G207" s="4">
        <v>0</v>
      </c>
      <c r="H207" s="4">
        <v>289860.19</v>
      </c>
      <c r="I207" s="4">
        <v>-9225191.37</v>
      </c>
    </row>
    <row r="208" spans="2:9" ht="38.25">
      <c r="B208" s="2">
        <v>45371</v>
      </c>
      <c r="C208" s="3">
        <v>84093</v>
      </c>
      <c r="D208" s="3" t="s">
        <v>263</v>
      </c>
      <c r="E208" s="3" t="s">
        <v>601</v>
      </c>
      <c r="G208" s="4">
        <v>418310</v>
      </c>
      <c r="H208" s="4">
        <v>0</v>
      </c>
      <c r="I208" s="4">
        <v>-8806881.37</v>
      </c>
    </row>
    <row r="209" spans="2:9" ht="15">
      <c r="B209" s="2">
        <v>45371</v>
      </c>
      <c r="C209" s="3">
        <v>84132</v>
      </c>
      <c r="D209" s="3" t="s">
        <v>11</v>
      </c>
      <c r="E209" s="3" t="s">
        <v>810</v>
      </c>
      <c r="G209" s="4">
        <v>0</v>
      </c>
      <c r="H209" s="4">
        <v>154409.11</v>
      </c>
      <c r="I209" s="4">
        <v>-8961290.48</v>
      </c>
    </row>
    <row r="210" spans="2:9" ht="15">
      <c r="B210" s="2">
        <v>45372</v>
      </c>
      <c r="C210" s="3">
        <v>83873</v>
      </c>
      <c r="D210" s="3" t="s">
        <v>11</v>
      </c>
      <c r="E210" s="3" t="s">
        <v>811</v>
      </c>
      <c r="G210" s="4">
        <v>0</v>
      </c>
      <c r="H210" s="4">
        <v>79100</v>
      </c>
      <c r="I210" s="4">
        <v>-9043890.48</v>
      </c>
    </row>
    <row r="211" spans="2:9" ht="15">
      <c r="B211" s="2">
        <v>45372</v>
      </c>
      <c r="C211" s="3">
        <v>83873</v>
      </c>
      <c r="D211" s="3" t="s">
        <v>11</v>
      </c>
      <c r="E211" s="3" t="s">
        <v>811</v>
      </c>
      <c r="G211" s="4">
        <v>0</v>
      </c>
      <c r="H211" s="4">
        <v>3500</v>
      </c>
      <c r="I211" s="4">
        <v>-9043890.48</v>
      </c>
    </row>
    <row r="212" spans="2:9" ht="15">
      <c r="B212" s="2">
        <v>45372</v>
      </c>
      <c r="C212" s="3">
        <v>83881</v>
      </c>
      <c r="D212" s="3" t="s">
        <v>11</v>
      </c>
      <c r="E212" s="3" t="s">
        <v>812</v>
      </c>
      <c r="G212" s="4">
        <v>0</v>
      </c>
      <c r="H212" s="4">
        <v>74025.9</v>
      </c>
      <c r="I212" s="4">
        <v>-9121250.88</v>
      </c>
    </row>
    <row r="213" spans="2:9" ht="15">
      <c r="B213" s="2">
        <v>45372</v>
      </c>
      <c r="C213" s="3">
        <v>83881</v>
      </c>
      <c r="D213" s="3" t="s">
        <v>11</v>
      </c>
      <c r="E213" s="3" t="s">
        <v>812</v>
      </c>
      <c r="G213" s="4">
        <v>0</v>
      </c>
      <c r="H213" s="4">
        <v>3334.5</v>
      </c>
      <c r="I213" s="4">
        <v>-9121250.88</v>
      </c>
    </row>
    <row r="214" spans="2:9" ht="15">
      <c r="B214" s="2">
        <v>45372</v>
      </c>
      <c r="C214" s="3">
        <v>83901</v>
      </c>
      <c r="D214" s="3" t="s">
        <v>11</v>
      </c>
      <c r="E214" s="3" t="s">
        <v>813</v>
      </c>
      <c r="G214" s="4">
        <v>0</v>
      </c>
      <c r="H214" s="4">
        <v>117437.67</v>
      </c>
      <c r="I214" s="4">
        <v>-9934508.38</v>
      </c>
    </row>
    <row r="215" spans="2:9" ht="15">
      <c r="B215" s="2">
        <v>45372</v>
      </c>
      <c r="C215" s="3">
        <v>83901</v>
      </c>
      <c r="D215" s="3" t="s">
        <v>11</v>
      </c>
      <c r="E215" s="3" t="s">
        <v>813</v>
      </c>
      <c r="G215" s="4">
        <v>0</v>
      </c>
      <c r="H215" s="4">
        <v>695819.83</v>
      </c>
      <c r="I215" s="4">
        <v>-9934508.38</v>
      </c>
    </row>
    <row r="216" spans="2:9" ht="15">
      <c r="B216" s="2">
        <v>45372</v>
      </c>
      <c r="C216" s="3">
        <v>83903</v>
      </c>
      <c r="D216" s="3" t="s">
        <v>11</v>
      </c>
      <c r="E216" s="3" t="s">
        <v>814</v>
      </c>
      <c r="G216" s="4">
        <v>0</v>
      </c>
      <c r="H216" s="4">
        <v>72487.5</v>
      </c>
      <c r="I216" s="4">
        <v>-10006995.88</v>
      </c>
    </row>
    <row r="217" spans="2:9" ht="15">
      <c r="B217" s="2">
        <v>45372</v>
      </c>
      <c r="C217" s="3">
        <v>83993</v>
      </c>
      <c r="D217" s="3" t="s">
        <v>11</v>
      </c>
      <c r="E217" s="3" t="s">
        <v>815</v>
      </c>
      <c r="G217" s="4">
        <v>0</v>
      </c>
      <c r="H217" s="4">
        <v>546950</v>
      </c>
      <c r="I217" s="4">
        <v>-10553945.88</v>
      </c>
    </row>
    <row r="218" spans="2:9" ht="15">
      <c r="B218" s="2">
        <v>45372</v>
      </c>
      <c r="C218" s="3">
        <v>83995</v>
      </c>
      <c r="D218" s="3" t="s">
        <v>11</v>
      </c>
      <c r="E218" s="3" t="s">
        <v>816</v>
      </c>
      <c r="G218" s="4">
        <v>0</v>
      </c>
      <c r="H218" s="4">
        <v>22550</v>
      </c>
      <c r="I218" s="4">
        <v>-10576495.88</v>
      </c>
    </row>
    <row r="219" spans="2:9" ht="15">
      <c r="B219" s="2">
        <v>45372</v>
      </c>
      <c r="C219" s="3">
        <v>84092</v>
      </c>
      <c r="D219" s="3" t="s">
        <v>11</v>
      </c>
      <c r="E219" s="3" t="s">
        <v>817</v>
      </c>
      <c r="G219" s="4">
        <v>0</v>
      </c>
      <c r="H219" s="4">
        <v>8646157.96</v>
      </c>
      <c r="I219" s="4">
        <v>-19521202.47</v>
      </c>
    </row>
    <row r="220" spans="2:9" ht="15">
      <c r="B220" s="2">
        <v>45372</v>
      </c>
      <c r="C220" s="3">
        <v>84092</v>
      </c>
      <c r="D220" s="3" t="s">
        <v>11</v>
      </c>
      <c r="E220" s="3" t="s">
        <v>817</v>
      </c>
      <c r="G220" s="4">
        <v>0</v>
      </c>
      <c r="H220" s="4">
        <v>298548.63</v>
      </c>
      <c r="I220" s="4">
        <v>-19521202.47</v>
      </c>
    </row>
    <row r="221" spans="2:9" ht="38.25">
      <c r="B221" s="2">
        <v>45372</v>
      </c>
      <c r="C221" s="3">
        <v>84094</v>
      </c>
      <c r="D221" s="3" t="s">
        <v>263</v>
      </c>
      <c r="E221" s="3" t="s">
        <v>611</v>
      </c>
      <c r="G221" s="4">
        <v>12879.56</v>
      </c>
      <c r="H221" s="4">
        <v>0</v>
      </c>
      <c r="I221" s="4">
        <v>-19508322.91</v>
      </c>
    </row>
    <row r="222" spans="2:9" ht="15">
      <c r="B222" s="2">
        <v>45372</v>
      </c>
      <c r="C222" s="3">
        <v>84143</v>
      </c>
      <c r="D222" s="3" t="s">
        <v>11</v>
      </c>
      <c r="E222" s="3" t="s">
        <v>818</v>
      </c>
      <c r="G222" s="4">
        <v>0</v>
      </c>
      <c r="H222" s="4">
        <v>62150</v>
      </c>
      <c r="I222" s="4">
        <v>-19573222.91</v>
      </c>
    </row>
    <row r="223" spans="2:9" ht="15">
      <c r="B223" s="2">
        <v>45372</v>
      </c>
      <c r="C223" s="3">
        <v>84143</v>
      </c>
      <c r="D223" s="3" t="s">
        <v>11</v>
      </c>
      <c r="E223" s="3" t="s">
        <v>818</v>
      </c>
      <c r="G223" s="4">
        <v>0</v>
      </c>
      <c r="H223" s="4">
        <v>2750</v>
      </c>
      <c r="I223" s="4">
        <v>-19573222.91</v>
      </c>
    </row>
    <row r="224" spans="2:9" ht="15">
      <c r="B224" s="2">
        <v>45372</v>
      </c>
      <c r="C224" s="3">
        <v>84148</v>
      </c>
      <c r="D224" s="3" t="s">
        <v>11</v>
      </c>
      <c r="E224" s="3" t="s">
        <v>819</v>
      </c>
      <c r="G224" s="4">
        <v>0</v>
      </c>
      <c r="H224" s="4">
        <v>660268.03</v>
      </c>
      <c r="I224" s="4">
        <v>-20297308.67</v>
      </c>
    </row>
    <row r="225" spans="2:9" ht="15">
      <c r="B225" s="2">
        <v>45372</v>
      </c>
      <c r="C225" s="3">
        <v>84148</v>
      </c>
      <c r="D225" s="3" t="s">
        <v>11</v>
      </c>
      <c r="E225" s="3" t="s">
        <v>819</v>
      </c>
      <c r="G225" s="4">
        <v>0</v>
      </c>
      <c r="H225" s="4">
        <v>63817.73</v>
      </c>
      <c r="I225" s="4">
        <v>-20297308.67</v>
      </c>
    </row>
    <row r="226" spans="2:9" ht="15">
      <c r="B226" s="2">
        <v>45373</v>
      </c>
      <c r="C226" s="3">
        <v>83890</v>
      </c>
      <c r="D226" s="3" t="s">
        <v>11</v>
      </c>
      <c r="E226" s="3" t="s">
        <v>820</v>
      </c>
      <c r="G226" s="4">
        <v>0</v>
      </c>
      <c r="H226" s="4">
        <v>28745.84</v>
      </c>
      <c r="I226" s="4">
        <v>-20327326.45</v>
      </c>
    </row>
    <row r="227" spans="2:9" ht="15">
      <c r="B227" s="2">
        <v>45373</v>
      </c>
      <c r="C227" s="3">
        <v>83890</v>
      </c>
      <c r="D227" s="3" t="s">
        <v>11</v>
      </c>
      <c r="E227" s="3" t="s">
        <v>820</v>
      </c>
      <c r="G227" s="4">
        <v>0</v>
      </c>
      <c r="H227" s="4">
        <v>1271.94</v>
      </c>
      <c r="I227" s="4">
        <v>-20327326.45</v>
      </c>
    </row>
    <row r="228" spans="2:9" ht="15">
      <c r="B228" s="2">
        <v>45373</v>
      </c>
      <c r="C228" s="3">
        <v>83892</v>
      </c>
      <c r="D228" s="3" t="s">
        <v>11</v>
      </c>
      <c r="E228" s="3" t="s">
        <v>821</v>
      </c>
      <c r="G228" s="4">
        <v>0</v>
      </c>
      <c r="H228" s="4">
        <v>465597.96</v>
      </c>
      <c r="I228" s="4">
        <v>-20837926.44</v>
      </c>
    </row>
    <row r="229" spans="2:9" ht="15">
      <c r="B229" s="2">
        <v>45373</v>
      </c>
      <c r="C229" s="3">
        <v>83892</v>
      </c>
      <c r="D229" s="3" t="s">
        <v>11</v>
      </c>
      <c r="E229" s="3" t="s">
        <v>821</v>
      </c>
      <c r="G229" s="4">
        <v>0</v>
      </c>
      <c r="H229" s="4">
        <v>45002.03</v>
      </c>
      <c r="I229" s="4">
        <v>-20837926.44</v>
      </c>
    </row>
    <row r="230" spans="2:9" ht="38.25">
      <c r="B230" s="2">
        <v>45373</v>
      </c>
      <c r="C230" s="3">
        <v>84095</v>
      </c>
      <c r="D230" s="3" t="s">
        <v>263</v>
      </c>
      <c r="E230" s="3" t="s">
        <v>622</v>
      </c>
      <c r="G230" s="4">
        <v>8580683.12</v>
      </c>
      <c r="H230" s="4">
        <v>0</v>
      </c>
      <c r="I230" s="4">
        <v>-12257243.32</v>
      </c>
    </row>
    <row r="231" spans="2:9" ht="38.25">
      <c r="B231" s="2">
        <v>45373</v>
      </c>
      <c r="C231" s="3">
        <v>84096</v>
      </c>
      <c r="D231" s="3" t="s">
        <v>263</v>
      </c>
      <c r="E231" s="3" t="s">
        <v>623</v>
      </c>
      <c r="G231" s="4">
        <v>686378.35</v>
      </c>
      <c r="H231" s="4">
        <v>0</v>
      </c>
      <c r="I231" s="4">
        <v>-11570864.97</v>
      </c>
    </row>
    <row r="232" spans="2:9" ht="15">
      <c r="B232" s="2">
        <v>45376</v>
      </c>
      <c r="C232" s="3">
        <v>83923</v>
      </c>
      <c r="D232" s="3" t="s">
        <v>11</v>
      </c>
      <c r="E232" s="3" t="s">
        <v>822</v>
      </c>
      <c r="G232" s="4">
        <v>0</v>
      </c>
      <c r="H232" s="4">
        <v>133875.92</v>
      </c>
      <c r="I232" s="4">
        <v>-11717680.57</v>
      </c>
    </row>
    <row r="233" spans="2:9" ht="15">
      <c r="B233" s="2">
        <v>45376</v>
      </c>
      <c r="C233" s="3">
        <v>83923</v>
      </c>
      <c r="D233" s="3" t="s">
        <v>11</v>
      </c>
      <c r="E233" s="3" t="s">
        <v>822</v>
      </c>
      <c r="G233" s="4">
        <v>0</v>
      </c>
      <c r="H233" s="4">
        <v>12939.68</v>
      </c>
      <c r="I233" s="4">
        <v>-11717680.57</v>
      </c>
    </row>
    <row r="234" spans="2:9" ht="15">
      <c r="B234" s="2">
        <v>45376</v>
      </c>
      <c r="C234" s="3">
        <v>83925</v>
      </c>
      <c r="D234" s="3" t="s">
        <v>11</v>
      </c>
      <c r="E234" s="3" t="s">
        <v>823</v>
      </c>
      <c r="G234" s="4">
        <v>0</v>
      </c>
      <c r="H234" s="4">
        <v>169179.48</v>
      </c>
      <c r="I234" s="4">
        <v>-11903211.97</v>
      </c>
    </row>
    <row r="235" spans="2:9" ht="15">
      <c r="B235" s="2">
        <v>45376</v>
      </c>
      <c r="C235" s="3">
        <v>83925</v>
      </c>
      <c r="D235" s="3" t="s">
        <v>11</v>
      </c>
      <c r="E235" s="3" t="s">
        <v>823</v>
      </c>
      <c r="G235" s="4">
        <v>0</v>
      </c>
      <c r="H235" s="4">
        <v>16351.92</v>
      </c>
      <c r="I235" s="4">
        <v>-11903211.97</v>
      </c>
    </row>
    <row r="236" spans="2:9" ht="15">
      <c r="B236" s="2">
        <v>45376</v>
      </c>
      <c r="C236" s="3">
        <v>83926</v>
      </c>
      <c r="D236" s="3" t="s">
        <v>11</v>
      </c>
      <c r="E236" s="3" t="s">
        <v>824</v>
      </c>
      <c r="G236" s="4">
        <v>0</v>
      </c>
      <c r="H236" s="4">
        <v>180000</v>
      </c>
      <c r="I236" s="4">
        <v>-12139211.97</v>
      </c>
    </row>
    <row r="237" spans="2:9" ht="15">
      <c r="B237" s="2">
        <v>45376</v>
      </c>
      <c r="C237" s="3">
        <v>83926</v>
      </c>
      <c r="D237" s="3" t="s">
        <v>11</v>
      </c>
      <c r="E237" s="3" t="s">
        <v>824</v>
      </c>
      <c r="G237" s="4">
        <v>0</v>
      </c>
      <c r="H237" s="4">
        <v>56000</v>
      </c>
      <c r="I237" s="4">
        <v>-12139211.97</v>
      </c>
    </row>
    <row r="238" spans="2:9" ht="15">
      <c r="B238" s="2">
        <v>45376</v>
      </c>
      <c r="C238" s="3">
        <v>83932</v>
      </c>
      <c r="D238" s="3" t="s">
        <v>11</v>
      </c>
      <c r="E238" s="3" t="s">
        <v>825</v>
      </c>
      <c r="G238" s="4">
        <v>0</v>
      </c>
      <c r="H238" s="4">
        <v>113000</v>
      </c>
      <c r="I238" s="4">
        <v>-12257211.97</v>
      </c>
    </row>
    <row r="239" spans="2:9" ht="15">
      <c r="B239" s="2">
        <v>45376</v>
      </c>
      <c r="C239" s="3">
        <v>83932</v>
      </c>
      <c r="D239" s="3" t="s">
        <v>11</v>
      </c>
      <c r="E239" s="3" t="s">
        <v>825</v>
      </c>
      <c r="G239" s="4">
        <v>0</v>
      </c>
      <c r="H239" s="4">
        <v>5000</v>
      </c>
      <c r="I239" s="4">
        <v>-12257211.97</v>
      </c>
    </row>
    <row r="240" spans="2:9" ht="15">
      <c r="B240" s="2">
        <v>45376</v>
      </c>
      <c r="C240" s="3">
        <v>83935</v>
      </c>
      <c r="D240" s="3" t="s">
        <v>11</v>
      </c>
      <c r="E240" s="3" t="s">
        <v>826</v>
      </c>
      <c r="G240" s="4">
        <v>0</v>
      </c>
      <c r="H240" s="4">
        <v>56500</v>
      </c>
      <c r="I240" s="4">
        <v>-12316211.97</v>
      </c>
    </row>
    <row r="241" spans="2:9" ht="15">
      <c r="B241" s="2">
        <v>45376</v>
      </c>
      <c r="C241" s="3">
        <v>83935</v>
      </c>
      <c r="D241" s="3" t="s">
        <v>11</v>
      </c>
      <c r="E241" s="3" t="s">
        <v>826</v>
      </c>
      <c r="G241" s="4">
        <v>0</v>
      </c>
      <c r="H241" s="4">
        <v>2500</v>
      </c>
      <c r="I241" s="4">
        <v>-12316211.97</v>
      </c>
    </row>
    <row r="242" spans="2:9" ht="15">
      <c r="B242" s="2">
        <v>45376</v>
      </c>
      <c r="C242" s="3">
        <v>83938</v>
      </c>
      <c r="D242" s="3" t="s">
        <v>11</v>
      </c>
      <c r="E242" s="3" t="s">
        <v>827</v>
      </c>
      <c r="G242" s="4">
        <v>0</v>
      </c>
      <c r="H242" s="4">
        <v>8576.99</v>
      </c>
      <c r="I242" s="4">
        <v>-12414096.36</v>
      </c>
    </row>
    <row r="243" spans="2:9" ht="15">
      <c r="B243" s="2">
        <v>45376</v>
      </c>
      <c r="C243" s="3">
        <v>83938</v>
      </c>
      <c r="D243" s="3" t="s">
        <v>11</v>
      </c>
      <c r="E243" s="3" t="s">
        <v>827</v>
      </c>
      <c r="G243" s="4">
        <v>0</v>
      </c>
      <c r="H243" s="4">
        <v>89307.4</v>
      </c>
      <c r="I243" s="4">
        <v>-12414096.36</v>
      </c>
    </row>
    <row r="244" spans="2:9" ht="15">
      <c r="B244" s="2">
        <v>45376</v>
      </c>
      <c r="C244" s="3">
        <v>83940</v>
      </c>
      <c r="D244" s="3" t="s">
        <v>11</v>
      </c>
      <c r="E244" s="3" t="s">
        <v>828</v>
      </c>
      <c r="G244" s="4">
        <v>0</v>
      </c>
      <c r="H244" s="4">
        <v>8576.99</v>
      </c>
      <c r="I244" s="4">
        <v>-12511980.75</v>
      </c>
    </row>
    <row r="245" spans="2:9" ht="15">
      <c r="B245" s="2">
        <v>45376</v>
      </c>
      <c r="C245" s="3">
        <v>83940</v>
      </c>
      <c r="D245" s="3" t="s">
        <v>11</v>
      </c>
      <c r="E245" s="3" t="s">
        <v>828</v>
      </c>
      <c r="G245" s="4">
        <v>0</v>
      </c>
      <c r="H245" s="4">
        <v>89307.4</v>
      </c>
      <c r="I245" s="4">
        <v>-12511980.75</v>
      </c>
    </row>
    <row r="246" spans="2:9" ht="15">
      <c r="B246" s="2">
        <v>45376</v>
      </c>
      <c r="C246" s="3">
        <v>83944</v>
      </c>
      <c r="D246" s="3" t="s">
        <v>11</v>
      </c>
      <c r="E246" s="3" t="s">
        <v>829</v>
      </c>
      <c r="G246" s="4">
        <v>0</v>
      </c>
      <c r="H246" s="4">
        <v>8576.99</v>
      </c>
      <c r="I246" s="4">
        <v>-12609865.14</v>
      </c>
    </row>
    <row r="247" spans="2:9" ht="15">
      <c r="B247" s="2">
        <v>45376</v>
      </c>
      <c r="C247" s="3">
        <v>83944</v>
      </c>
      <c r="D247" s="3" t="s">
        <v>11</v>
      </c>
      <c r="E247" s="3" t="s">
        <v>829</v>
      </c>
      <c r="G247" s="4">
        <v>0</v>
      </c>
      <c r="H247" s="4">
        <v>89307.4</v>
      </c>
      <c r="I247" s="4">
        <v>-12609865.14</v>
      </c>
    </row>
    <row r="248" spans="2:9" ht="15">
      <c r="B248" s="2">
        <v>45376</v>
      </c>
      <c r="C248" s="3">
        <v>83945</v>
      </c>
      <c r="D248" s="3" t="s">
        <v>11</v>
      </c>
      <c r="E248" s="3" t="s">
        <v>830</v>
      </c>
      <c r="G248" s="4">
        <v>0</v>
      </c>
      <c r="H248" s="4">
        <v>56982.5</v>
      </c>
      <c r="I248" s="4">
        <v>-12666847.64</v>
      </c>
    </row>
    <row r="249" spans="2:9" ht="15">
      <c r="B249" s="2">
        <v>45376</v>
      </c>
      <c r="C249" s="3">
        <v>83946</v>
      </c>
      <c r="D249" s="3" t="s">
        <v>11</v>
      </c>
      <c r="E249" s="3" t="s">
        <v>831</v>
      </c>
      <c r="G249" s="4">
        <v>0</v>
      </c>
      <c r="H249" s="4">
        <v>56500</v>
      </c>
      <c r="I249" s="4">
        <v>-12725847.64</v>
      </c>
    </row>
    <row r="250" spans="2:9" ht="15">
      <c r="B250" s="2">
        <v>45376</v>
      </c>
      <c r="C250" s="3">
        <v>83946</v>
      </c>
      <c r="D250" s="3" t="s">
        <v>11</v>
      </c>
      <c r="E250" s="3" t="s">
        <v>831</v>
      </c>
      <c r="G250" s="4">
        <v>0</v>
      </c>
      <c r="H250" s="4">
        <v>2500</v>
      </c>
      <c r="I250" s="4">
        <v>-12725847.64</v>
      </c>
    </row>
    <row r="251" spans="2:9" ht="38.25">
      <c r="B251" s="2">
        <v>45376</v>
      </c>
      <c r="C251" s="3">
        <v>84097</v>
      </c>
      <c r="D251" s="3" t="s">
        <v>263</v>
      </c>
      <c r="E251" s="3" t="s">
        <v>171</v>
      </c>
      <c r="G251" s="4">
        <v>1697222.98</v>
      </c>
      <c r="H251" s="4">
        <v>0</v>
      </c>
      <c r="I251" s="4">
        <v>-11028624.66</v>
      </c>
    </row>
    <row r="252" spans="2:9" ht="38.25">
      <c r="B252" s="2">
        <v>45377</v>
      </c>
      <c r="C252" s="3">
        <v>84098</v>
      </c>
      <c r="D252" s="3" t="s">
        <v>263</v>
      </c>
      <c r="E252" s="3" t="s">
        <v>643</v>
      </c>
      <c r="G252" s="4">
        <v>350635.67</v>
      </c>
      <c r="H252" s="4">
        <v>0</v>
      </c>
      <c r="I252" s="4">
        <v>-10677988.99</v>
      </c>
    </row>
    <row r="253" spans="2:9" ht="38.25">
      <c r="B253" s="2">
        <v>45377</v>
      </c>
      <c r="C253" s="3">
        <v>84099</v>
      </c>
      <c r="D253" s="3" t="s">
        <v>263</v>
      </c>
      <c r="E253" s="3" t="s">
        <v>644</v>
      </c>
      <c r="G253" s="4">
        <v>5636281.03</v>
      </c>
      <c r="H253" s="4">
        <v>0</v>
      </c>
      <c r="I253" s="4">
        <v>-5041707.96</v>
      </c>
    </row>
    <row r="254" spans="2:9" ht="15">
      <c r="B254" s="2">
        <v>45377</v>
      </c>
      <c r="C254" s="3">
        <v>84151</v>
      </c>
      <c r="D254" s="3" t="s">
        <v>11</v>
      </c>
      <c r="E254" s="3" t="s">
        <v>832</v>
      </c>
      <c r="G254" s="4">
        <v>0</v>
      </c>
      <c r="H254" s="4">
        <v>177120</v>
      </c>
      <c r="I254" s="4">
        <v>-5273931.96</v>
      </c>
    </row>
    <row r="255" spans="2:9" ht="15">
      <c r="B255" s="2">
        <v>45377</v>
      </c>
      <c r="C255" s="3">
        <v>84151</v>
      </c>
      <c r="D255" s="3" t="s">
        <v>11</v>
      </c>
      <c r="E255" s="3" t="s">
        <v>832</v>
      </c>
      <c r="G255" s="4">
        <v>0</v>
      </c>
      <c r="H255" s="4">
        <v>55104</v>
      </c>
      <c r="I255" s="4">
        <v>-5273931.96</v>
      </c>
    </row>
    <row r="256" spans="2:9" ht="15">
      <c r="B256" s="2">
        <v>45377</v>
      </c>
      <c r="C256" s="3">
        <v>84154</v>
      </c>
      <c r="D256" s="3" t="s">
        <v>11</v>
      </c>
      <c r="E256" s="3" t="s">
        <v>833</v>
      </c>
      <c r="G256" s="4">
        <v>0</v>
      </c>
      <c r="H256" s="4">
        <v>574576.27</v>
      </c>
      <c r="I256" s="4">
        <v>-5873931.96</v>
      </c>
    </row>
    <row r="257" spans="2:9" ht="15">
      <c r="B257" s="2">
        <v>45377</v>
      </c>
      <c r="C257" s="3">
        <v>84154</v>
      </c>
      <c r="D257" s="3" t="s">
        <v>11</v>
      </c>
      <c r="E257" s="3" t="s">
        <v>833</v>
      </c>
      <c r="G257" s="4">
        <v>0</v>
      </c>
      <c r="H257" s="4">
        <v>25423.73</v>
      </c>
      <c r="I257" s="4">
        <v>-5873931.96</v>
      </c>
    </row>
    <row r="258" spans="2:9" ht="15">
      <c r="B258" s="2">
        <v>45377</v>
      </c>
      <c r="C258" s="3">
        <v>84168</v>
      </c>
      <c r="D258" s="3" t="s">
        <v>11</v>
      </c>
      <c r="E258" s="3" t="s">
        <v>834</v>
      </c>
      <c r="G258" s="4">
        <v>0</v>
      </c>
      <c r="H258" s="4">
        <v>457627.12</v>
      </c>
      <c r="I258" s="4">
        <v>-6473931.96</v>
      </c>
    </row>
    <row r="259" spans="2:9" ht="15">
      <c r="B259" s="2">
        <v>45377</v>
      </c>
      <c r="C259" s="3">
        <v>84168</v>
      </c>
      <c r="D259" s="3" t="s">
        <v>11</v>
      </c>
      <c r="E259" s="3" t="s">
        <v>834</v>
      </c>
      <c r="G259" s="4">
        <v>0</v>
      </c>
      <c r="H259" s="4">
        <v>142372.88</v>
      </c>
      <c r="I259" s="4">
        <v>-6473931.96</v>
      </c>
    </row>
    <row r="260" spans="2:9" ht="15">
      <c r="B260" s="2">
        <v>45377</v>
      </c>
      <c r="C260" s="3">
        <v>84169</v>
      </c>
      <c r="D260" s="3" t="s">
        <v>11</v>
      </c>
      <c r="E260" s="3" t="s">
        <v>835</v>
      </c>
      <c r="G260" s="4">
        <v>0</v>
      </c>
      <c r="H260" s="4">
        <v>54000</v>
      </c>
      <c r="I260" s="4">
        <v>-6544731.96</v>
      </c>
    </row>
    <row r="261" spans="2:9" ht="15">
      <c r="B261" s="2">
        <v>45377</v>
      </c>
      <c r="C261" s="3">
        <v>84169</v>
      </c>
      <c r="D261" s="3" t="s">
        <v>11</v>
      </c>
      <c r="E261" s="3" t="s">
        <v>835</v>
      </c>
      <c r="G261" s="4">
        <v>0</v>
      </c>
      <c r="H261" s="4">
        <v>16800</v>
      </c>
      <c r="I261" s="4">
        <v>-6544731.96</v>
      </c>
    </row>
    <row r="262" spans="2:9" ht="15">
      <c r="B262" s="2">
        <v>45377</v>
      </c>
      <c r="C262" s="3">
        <v>84170</v>
      </c>
      <c r="D262" s="3" t="s">
        <v>11</v>
      </c>
      <c r="E262" s="3" t="s">
        <v>836</v>
      </c>
      <c r="G262" s="4">
        <v>0</v>
      </c>
      <c r="H262" s="4">
        <v>726678.24</v>
      </c>
      <c r="I262" s="4">
        <v>-7341646.73</v>
      </c>
    </row>
    <row r="263" spans="2:9" ht="15">
      <c r="B263" s="2">
        <v>45377</v>
      </c>
      <c r="C263" s="3">
        <v>84170</v>
      </c>
      <c r="D263" s="3" t="s">
        <v>11</v>
      </c>
      <c r="E263" s="3" t="s">
        <v>836</v>
      </c>
      <c r="G263" s="4">
        <v>0</v>
      </c>
      <c r="H263" s="4">
        <v>70236.53</v>
      </c>
      <c r="I263" s="4">
        <v>-7341646.73</v>
      </c>
    </row>
    <row r="264" spans="2:9" ht="15">
      <c r="B264" s="2">
        <v>45377</v>
      </c>
      <c r="C264" s="3">
        <v>84181</v>
      </c>
      <c r="D264" s="3" t="s">
        <v>11</v>
      </c>
      <c r="E264" s="3" t="s">
        <v>837</v>
      </c>
      <c r="G264" s="4">
        <v>0</v>
      </c>
      <c r="H264" s="4">
        <v>164391.28</v>
      </c>
      <c r="I264" s="4">
        <v>-7521927.13</v>
      </c>
    </row>
    <row r="265" spans="2:9" ht="15">
      <c r="B265" s="2">
        <v>45377</v>
      </c>
      <c r="C265" s="3">
        <v>84181</v>
      </c>
      <c r="D265" s="3" t="s">
        <v>11</v>
      </c>
      <c r="E265" s="3" t="s">
        <v>837</v>
      </c>
      <c r="G265" s="4">
        <v>0</v>
      </c>
      <c r="H265" s="4">
        <v>15889.12</v>
      </c>
      <c r="I265" s="4">
        <v>-7521927.13</v>
      </c>
    </row>
    <row r="266" spans="2:9" ht="15">
      <c r="B266" s="2">
        <v>45377</v>
      </c>
      <c r="C266" s="3">
        <v>84200</v>
      </c>
      <c r="D266" s="3" t="s">
        <v>11</v>
      </c>
      <c r="E266" s="3" t="s">
        <v>838</v>
      </c>
      <c r="G266" s="4">
        <v>0</v>
      </c>
      <c r="H266" s="4">
        <v>73961.34</v>
      </c>
      <c r="I266" s="4">
        <v>-7603037.13</v>
      </c>
    </row>
    <row r="267" spans="2:9" ht="15">
      <c r="B267" s="2">
        <v>45377</v>
      </c>
      <c r="C267" s="3">
        <v>84200</v>
      </c>
      <c r="D267" s="3" t="s">
        <v>11</v>
      </c>
      <c r="E267" s="3" t="s">
        <v>838</v>
      </c>
      <c r="G267" s="4">
        <v>0</v>
      </c>
      <c r="H267" s="4">
        <v>7148.66</v>
      </c>
      <c r="I267" s="4">
        <v>-7603037.13</v>
      </c>
    </row>
    <row r="268" spans="2:9" ht="15">
      <c r="B268" s="2">
        <v>45378</v>
      </c>
      <c r="C268" s="3">
        <v>84202</v>
      </c>
      <c r="D268" s="3" t="s">
        <v>11</v>
      </c>
      <c r="E268" s="3" t="s">
        <v>839</v>
      </c>
      <c r="G268" s="4">
        <v>0</v>
      </c>
      <c r="H268" s="4">
        <v>179441.16</v>
      </c>
      <c r="I268" s="4">
        <v>-7790418.16</v>
      </c>
    </row>
    <row r="269" spans="2:9" ht="15">
      <c r="B269" s="2">
        <v>45378</v>
      </c>
      <c r="C269" s="3">
        <v>84202</v>
      </c>
      <c r="D269" s="3" t="s">
        <v>11</v>
      </c>
      <c r="E269" s="3" t="s">
        <v>839</v>
      </c>
      <c r="G269" s="4">
        <v>0</v>
      </c>
      <c r="H269" s="4">
        <v>7939.87</v>
      </c>
      <c r="I269" s="4">
        <v>-7790418.16</v>
      </c>
    </row>
    <row r="270" spans="2:9" ht="15">
      <c r="B270" s="2">
        <v>45378</v>
      </c>
      <c r="C270" s="3">
        <v>84205</v>
      </c>
      <c r="D270" s="3" t="s">
        <v>11</v>
      </c>
      <c r="E270" s="3" t="s">
        <v>840</v>
      </c>
      <c r="G270" s="4">
        <v>0</v>
      </c>
      <c r="H270" s="4">
        <v>55376.1</v>
      </c>
      <c r="I270" s="4">
        <v>-7845794.26</v>
      </c>
    </row>
    <row r="271" spans="2:9" ht="15">
      <c r="B271" s="2">
        <v>45378</v>
      </c>
      <c r="C271" s="3">
        <v>84207</v>
      </c>
      <c r="D271" s="3" t="s">
        <v>11</v>
      </c>
      <c r="E271" s="3" t="s">
        <v>841</v>
      </c>
      <c r="G271" s="4">
        <v>0</v>
      </c>
      <c r="H271" s="4">
        <v>1577.65</v>
      </c>
      <c r="I271" s="4">
        <v>-7847371.91</v>
      </c>
    </row>
    <row r="272" spans="2:9" ht="15">
      <c r="B272" s="2">
        <v>45378</v>
      </c>
      <c r="C272" s="3">
        <v>84210</v>
      </c>
      <c r="D272" s="3" t="s">
        <v>11</v>
      </c>
      <c r="E272" s="3" t="s">
        <v>842</v>
      </c>
      <c r="G272" s="4">
        <v>0</v>
      </c>
      <c r="H272" s="4">
        <v>14394.32</v>
      </c>
      <c r="I272" s="4">
        <v>-7861766.23</v>
      </c>
    </row>
    <row r="273" spans="2:9" ht="15">
      <c r="B273" s="2">
        <v>45378</v>
      </c>
      <c r="C273" s="3">
        <v>84212</v>
      </c>
      <c r="D273" s="3" t="s">
        <v>11</v>
      </c>
      <c r="E273" s="3" t="s">
        <v>843</v>
      </c>
      <c r="G273" s="4">
        <v>0</v>
      </c>
      <c r="H273" s="4">
        <v>23040.49</v>
      </c>
      <c r="I273" s="4">
        <v>-7886052.36</v>
      </c>
    </row>
    <row r="274" spans="2:9" ht="15">
      <c r="B274" s="2">
        <v>45378</v>
      </c>
      <c r="C274" s="3">
        <v>84212</v>
      </c>
      <c r="D274" s="3" t="s">
        <v>11</v>
      </c>
      <c r="E274" s="3" t="s">
        <v>843</v>
      </c>
      <c r="G274" s="4">
        <v>0</v>
      </c>
      <c r="H274" s="4">
        <v>1245.64</v>
      </c>
      <c r="I274" s="4">
        <v>-7886052.36</v>
      </c>
    </row>
    <row r="275" spans="2:9" ht="15">
      <c r="B275" s="2">
        <v>45378</v>
      </c>
      <c r="C275" s="3">
        <v>84215</v>
      </c>
      <c r="D275" s="3" t="s">
        <v>11</v>
      </c>
      <c r="E275" s="3" t="s">
        <v>844</v>
      </c>
      <c r="G275" s="4">
        <v>0</v>
      </c>
      <c r="H275" s="4">
        <v>2448665.77</v>
      </c>
      <c r="I275" s="4">
        <v>-10432252.37</v>
      </c>
    </row>
    <row r="276" spans="2:9" ht="15">
      <c r="B276" s="2">
        <v>45378</v>
      </c>
      <c r="C276" s="3">
        <v>84215</v>
      </c>
      <c r="D276" s="3" t="s">
        <v>11</v>
      </c>
      <c r="E276" s="3" t="s">
        <v>844</v>
      </c>
      <c r="G276" s="4">
        <v>0</v>
      </c>
      <c r="H276" s="4">
        <v>97534.24</v>
      </c>
      <c r="I276" s="4">
        <v>-10432252.37</v>
      </c>
    </row>
    <row r="277" spans="2:9" ht="15">
      <c r="B277" s="2">
        <v>45378</v>
      </c>
      <c r="C277" s="3">
        <v>84218</v>
      </c>
      <c r="D277" s="3" t="s">
        <v>11</v>
      </c>
      <c r="E277" s="3" t="s">
        <v>845</v>
      </c>
      <c r="G277" s="4">
        <v>0</v>
      </c>
      <c r="H277" s="4">
        <v>25525.57</v>
      </c>
      <c r="I277" s="4">
        <v>-10458907.39</v>
      </c>
    </row>
    <row r="278" spans="2:9" ht="15">
      <c r="B278" s="2">
        <v>45378</v>
      </c>
      <c r="C278" s="3">
        <v>84218</v>
      </c>
      <c r="D278" s="3" t="s">
        <v>11</v>
      </c>
      <c r="E278" s="3" t="s">
        <v>845</v>
      </c>
      <c r="G278" s="4">
        <v>0</v>
      </c>
      <c r="H278" s="4">
        <v>1129.45</v>
      </c>
      <c r="I278" s="4">
        <v>-10458907.39</v>
      </c>
    </row>
    <row r="279" ht="15" customHeight="1" hidden="1"/>
    <row r="280" spans="7:8" ht="35.25" customHeight="1">
      <c r="G280" s="100">
        <f>SUM(G9:G279)</f>
        <v>155357358.44</v>
      </c>
      <c r="H280" s="100">
        <f>SUM(H9:H279)</f>
        <v>165816265.83000004</v>
      </c>
    </row>
    <row r="281" spans="6:9" ht="18" customHeight="1">
      <c r="F281" s="258" t="s">
        <v>846</v>
      </c>
      <c r="G281" s="253"/>
      <c r="H281" s="253"/>
      <c r="I281" s="253"/>
    </row>
    <row r="282" ht="0.95" customHeight="1"/>
    <row r="283" spans="6:9" ht="18" customHeight="1">
      <c r="F283" s="258" t="s">
        <v>847</v>
      </c>
      <c r="G283" s="253"/>
      <c r="H283" s="253"/>
      <c r="I283" s="253"/>
    </row>
    <row r="284" spans="6:9" ht="18" customHeight="1">
      <c r="F284" s="258" t="s">
        <v>848</v>
      </c>
      <c r="G284" s="253"/>
      <c r="H284" s="253"/>
      <c r="I284" s="253"/>
    </row>
    <row r="285" ht="20.1" customHeight="1"/>
    <row r="287" spans="2:11" ht="15.75">
      <c r="B287" s="159"/>
      <c r="C287" s="160"/>
      <c r="D287" s="161"/>
      <c r="E287" s="161"/>
      <c r="F287" s="161"/>
      <c r="G287" s="161"/>
      <c r="H287" s="161"/>
      <c r="I287" s="161"/>
      <c r="J287" s="161"/>
      <c r="K287" s="162"/>
    </row>
    <row r="288" spans="2:11" ht="15.75">
      <c r="B288" s="163"/>
      <c r="C288" s="56"/>
      <c r="D288" s="56"/>
      <c r="E288" s="56"/>
      <c r="F288" s="56"/>
      <c r="G288" s="56"/>
      <c r="H288" s="56"/>
      <c r="I288" s="56"/>
      <c r="J288" s="56"/>
      <c r="K288" s="164"/>
    </row>
    <row r="289" spans="2:11" ht="15.75">
      <c r="B289" s="163"/>
      <c r="C289" s="56"/>
      <c r="D289" s="56"/>
      <c r="E289" s="56"/>
      <c r="F289" s="56"/>
      <c r="G289" s="56"/>
      <c r="H289" s="56"/>
      <c r="I289" s="56"/>
      <c r="J289" s="56"/>
      <c r="K289" s="164"/>
    </row>
    <row r="290" spans="2:11" ht="15.75">
      <c r="B290" s="163"/>
      <c r="C290" s="56"/>
      <c r="D290" s="56"/>
      <c r="E290" s="56"/>
      <c r="F290" s="56"/>
      <c r="G290" s="56"/>
      <c r="H290" s="56"/>
      <c r="I290" s="56"/>
      <c r="J290" s="56"/>
      <c r="K290" s="164"/>
    </row>
    <row r="291" spans="2:11" ht="15.75">
      <c r="B291" s="163"/>
      <c r="C291" s="56"/>
      <c r="D291" s="56"/>
      <c r="E291" s="56"/>
      <c r="F291" s="56"/>
      <c r="G291" s="56"/>
      <c r="H291" s="56"/>
      <c r="I291" s="56"/>
      <c r="J291" s="56"/>
      <c r="K291" s="164"/>
    </row>
    <row r="292" spans="2:11" ht="15.75">
      <c r="B292" s="163"/>
      <c r="C292" s="56"/>
      <c r="D292" s="56"/>
      <c r="E292" s="56"/>
      <c r="F292" s="56"/>
      <c r="G292" s="56"/>
      <c r="H292" s="56"/>
      <c r="I292" s="56"/>
      <c r="J292" s="56"/>
      <c r="K292" s="164"/>
    </row>
    <row r="293" spans="2:11" ht="15.75">
      <c r="B293" s="249" t="s">
        <v>192</v>
      </c>
      <c r="C293" s="250"/>
      <c r="D293" s="250"/>
      <c r="E293" s="250"/>
      <c r="F293" s="250"/>
      <c r="G293" s="250"/>
      <c r="H293" s="250"/>
      <c r="I293" s="250"/>
      <c r="J293" s="250"/>
      <c r="K293" s="251"/>
    </row>
    <row r="294" spans="2:11" ht="15">
      <c r="B294" s="242" t="s">
        <v>849</v>
      </c>
      <c r="C294" s="243"/>
      <c r="D294" s="243"/>
      <c r="E294" s="243"/>
      <c r="F294" s="243"/>
      <c r="G294" s="243"/>
      <c r="H294" s="243"/>
      <c r="I294" s="243"/>
      <c r="J294" s="243"/>
      <c r="K294" s="244"/>
    </row>
    <row r="295" spans="2:11" ht="15.75">
      <c r="B295" s="245" t="s">
        <v>850</v>
      </c>
      <c r="C295" s="246"/>
      <c r="D295" s="246"/>
      <c r="E295" s="246"/>
      <c r="F295" s="246"/>
      <c r="G295" s="246"/>
      <c r="H295" s="246"/>
      <c r="I295" s="246"/>
      <c r="J295" s="246"/>
      <c r="K295" s="247"/>
    </row>
    <row r="296" spans="2:11" ht="15.75">
      <c r="B296" s="165"/>
      <c r="C296" s="58"/>
      <c r="D296" s="58"/>
      <c r="E296" s="58"/>
      <c r="F296" s="58"/>
      <c r="G296" s="58"/>
      <c r="H296" s="58"/>
      <c r="I296" s="58"/>
      <c r="J296" s="58"/>
      <c r="K296" s="166"/>
    </row>
    <row r="297" spans="2:11" ht="15.75">
      <c r="B297" s="163"/>
      <c r="C297" s="59" t="s">
        <v>195</v>
      </c>
      <c r="D297" s="59"/>
      <c r="E297" s="59"/>
      <c r="F297" s="59"/>
      <c r="G297" s="59"/>
      <c r="H297" s="59"/>
      <c r="I297" s="59"/>
      <c r="J297" s="59"/>
      <c r="K297" s="167"/>
    </row>
    <row r="298" spans="2:11" ht="15.75">
      <c r="B298" s="163"/>
      <c r="C298" s="60" t="s">
        <v>851</v>
      </c>
      <c r="D298" s="60"/>
      <c r="E298" s="61"/>
      <c r="F298" s="61"/>
      <c r="G298" s="61"/>
      <c r="H298" s="61"/>
      <c r="I298" s="60" t="s">
        <v>197</v>
      </c>
      <c r="J298" s="60"/>
      <c r="K298" s="168" t="s">
        <v>852</v>
      </c>
    </row>
    <row r="299" spans="2:11" ht="15.75">
      <c r="B299" s="163"/>
      <c r="C299" s="62" t="s">
        <v>199</v>
      </c>
      <c r="D299" s="18" t="s">
        <v>200</v>
      </c>
      <c r="E299" s="19"/>
      <c r="F299" s="79"/>
      <c r="G299" s="22"/>
      <c r="H299" s="80"/>
      <c r="I299" s="62"/>
      <c r="J299" s="63"/>
      <c r="K299" s="169"/>
    </row>
    <row r="300" spans="2:11" ht="15.75">
      <c r="B300" s="163"/>
      <c r="C300" s="62" t="s">
        <v>201</v>
      </c>
      <c r="D300" s="64"/>
      <c r="E300" s="65"/>
      <c r="F300" s="62" t="s">
        <v>659</v>
      </c>
      <c r="G300" s="22"/>
      <c r="H300" s="66"/>
      <c r="I300" s="62"/>
      <c r="J300" s="63"/>
      <c r="K300" s="170"/>
    </row>
    <row r="301" spans="2:11" ht="16.5" thickBot="1">
      <c r="B301" s="163"/>
      <c r="C301" s="62"/>
      <c r="D301" s="64"/>
      <c r="E301" s="65"/>
      <c r="F301" s="63"/>
      <c r="G301" s="20"/>
      <c r="H301" s="62"/>
      <c r="I301" s="62"/>
      <c r="J301" s="63"/>
      <c r="K301" s="170"/>
    </row>
    <row r="302" spans="2:11" ht="16.5" thickTop="1">
      <c r="B302" s="171"/>
      <c r="C302" s="83"/>
      <c r="D302" s="83"/>
      <c r="E302" s="83"/>
      <c r="F302" s="83"/>
      <c r="G302" s="83"/>
      <c r="H302" s="83"/>
      <c r="I302" s="83"/>
      <c r="J302" s="83"/>
      <c r="K302" s="172"/>
    </row>
    <row r="303" spans="2:11" ht="15.75">
      <c r="B303" s="173"/>
      <c r="C303" s="66"/>
      <c r="D303" s="66"/>
      <c r="E303" s="66"/>
      <c r="F303" s="66"/>
      <c r="G303" s="66"/>
      <c r="H303" s="66"/>
      <c r="I303" s="66"/>
      <c r="J303" s="66"/>
      <c r="K303" s="174" t="s">
        <v>203</v>
      </c>
    </row>
    <row r="304" spans="2:11" ht="15.75">
      <c r="B304" s="173"/>
      <c r="C304" s="67" t="s">
        <v>204</v>
      </c>
      <c r="D304" s="67"/>
      <c r="E304" s="67"/>
      <c r="F304" s="67"/>
      <c r="G304" s="67"/>
      <c r="H304" s="234"/>
      <c r="I304" s="234"/>
      <c r="J304" s="234"/>
      <c r="K304" s="175">
        <v>-29659447.98</v>
      </c>
    </row>
    <row r="305" spans="2:11" ht="15.75">
      <c r="B305" s="173"/>
      <c r="C305" s="66"/>
      <c r="D305" s="66"/>
      <c r="E305" s="66"/>
      <c r="F305" s="66"/>
      <c r="G305" s="66"/>
      <c r="H305" s="66"/>
      <c r="I305" s="66"/>
      <c r="J305" s="66"/>
      <c r="K305" s="175"/>
    </row>
    <row r="306" spans="2:11" ht="15.75">
      <c r="B306" s="173"/>
      <c r="C306" s="69" t="s">
        <v>205</v>
      </c>
      <c r="D306" s="69"/>
      <c r="E306" s="69"/>
      <c r="F306" s="69"/>
      <c r="G306" s="69"/>
      <c r="H306" s="66"/>
      <c r="I306" s="66"/>
      <c r="J306" s="66"/>
      <c r="K306" s="175"/>
    </row>
    <row r="307" spans="2:11" ht="15.75">
      <c r="B307" s="173"/>
      <c r="C307" s="66" t="s">
        <v>206</v>
      </c>
      <c r="D307" s="66"/>
      <c r="E307" s="66"/>
      <c r="F307" s="66"/>
      <c r="G307" s="66"/>
      <c r="H307" s="248"/>
      <c r="I307" s="248"/>
      <c r="J307" s="248"/>
      <c r="K307" s="175">
        <v>155048160.68</v>
      </c>
    </row>
    <row r="308" spans="2:11" ht="15.75">
      <c r="B308" s="173"/>
      <c r="C308" s="66" t="s">
        <v>853</v>
      </c>
      <c r="D308" s="66"/>
      <c r="E308" s="66"/>
      <c r="F308" s="66"/>
      <c r="G308" s="66"/>
      <c r="H308" s="66"/>
      <c r="I308" s="66"/>
      <c r="J308" s="66"/>
      <c r="K308" s="175">
        <v>309197.76</v>
      </c>
    </row>
    <row r="309" spans="2:11" ht="15.75">
      <c r="B309" s="173"/>
      <c r="C309" s="66"/>
      <c r="D309" s="66"/>
      <c r="E309" s="66"/>
      <c r="F309" s="66"/>
      <c r="G309" s="66"/>
      <c r="H309" s="68"/>
      <c r="I309" s="68"/>
      <c r="J309" s="68"/>
      <c r="K309" s="203"/>
    </row>
    <row r="310" spans="2:11" ht="15.75">
      <c r="B310" s="173"/>
      <c r="C310" s="66" t="s">
        <v>854</v>
      </c>
      <c r="D310" s="66"/>
      <c r="E310" s="66"/>
      <c r="F310" s="66"/>
      <c r="G310" s="66"/>
      <c r="H310" s="68"/>
      <c r="I310" s="68"/>
      <c r="J310" s="68"/>
      <c r="K310" s="204">
        <f>SUM(K307:K309)</f>
        <v>155357358.44</v>
      </c>
    </row>
    <row r="311" spans="2:11" ht="15.75">
      <c r="B311" s="173"/>
      <c r="C311" s="66"/>
      <c r="D311" s="66"/>
      <c r="E311" s="66"/>
      <c r="F311" s="66"/>
      <c r="G311" s="66"/>
      <c r="H311" s="68"/>
      <c r="I311" s="68"/>
      <c r="J311" s="68"/>
      <c r="K311" s="175"/>
    </row>
    <row r="312" spans="2:11" ht="15.75">
      <c r="B312" s="173"/>
      <c r="C312" s="67" t="s">
        <v>212</v>
      </c>
      <c r="D312" s="67"/>
      <c r="E312" s="67"/>
      <c r="F312" s="67"/>
      <c r="G312" s="67"/>
      <c r="H312" s="66"/>
      <c r="I312" s="66"/>
      <c r="J312" s="66"/>
      <c r="K312" s="196">
        <f>+K304+K310</f>
        <v>125697910.46</v>
      </c>
    </row>
    <row r="313" spans="2:11" ht="15.75">
      <c r="B313" s="173"/>
      <c r="C313" s="66"/>
      <c r="D313" s="66"/>
      <c r="E313" s="66"/>
      <c r="F313" s="66"/>
      <c r="G313" s="66"/>
      <c r="H313" s="66"/>
      <c r="I313" s="66"/>
      <c r="J313" s="66"/>
      <c r="K313" s="175"/>
    </row>
    <row r="314" spans="2:11" ht="15.75">
      <c r="B314" s="173"/>
      <c r="C314" s="69" t="s">
        <v>213</v>
      </c>
      <c r="D314" s="69"/>
      <c r="E314" s="69"/>
      <c r="F314" s="69"/>
      <c r="G314" s="69"/>
      <c r="H314" s="66"/>
      <c r="I314" s="66"/>
      <c r="J314" s="66"/>
      <c r="K314" s="175"/>
    </row>
    <row r="315" spans="2:11" ht="15.75">
      <c r="B315" s="173"/>
      <c r="C315" s="66" t="s">
        <v>453</v>
      </c>
      <c r="D315" s="66"/>
      <c r="E315" s="66"/>
      <c r="F315" s="66"/>
      <c r="G315" s="66"/>
      <c r="H315" s="234"/>
      <c r="I315" s="234"/>
      <c r="J315" s="234"/>
      <c r="K315" s="175">
        <v>136156817.85</v>
      </c>
    </row>
    <row r="316" spans="2:11" ht="15.75">
      <c r="B316" s="173"/>
      <c r="C316" s="66" t="s">
        <v>855</v>
      </c>
      <c r="D316" s="66"/>
      <c r="E316" s="66"/>
      <c r="F316" s="66"/>
      <c r="G316" s="66"/>
      <c r="H316" s="68"/>
      <c r="I316" s="68"/>
      <c r="J316" s="68"/>
      <c r="K316" s="175"/>
    </row>
    <row r="317" spans="2:11" ht="15.75">
      <c r="B317" s="173"/>
      <c r="C317" s="66" t="s">
        <v>215</v>
      </c>
      <c r="D317" s="66"/>
      <c r="E317" s="66"/>
      <c r="F317" s="66"/>
      <c r="G317" s="66"/>
      <c r="H317" s="234"/>
      <c r="I317" s="234"/>
      <c r="J317" s="234"/>
      <c r="K317" s="175"/>
    </row>
    <row r="318" spans="2:11" ht="15.75">
      <c r="B318" s="173"/>
      <c r="C318" s="66" t="s">
        <v>256</v>
      </c>
      <c r="D318" s="66"/>
      <c r="E318" s="66"/>
      <c r="F318" s="66"/>
      <c r="G318" s="66"/>
      <c r="H318" s="68"/>
      <c r="I318" s="68"/>
      <c r="J318" s="68"/>
      <c r="K318" s="203"/>
    </row>
    <row r="319" spans="2:11" ht="15.75">
      <c r="B319" s="173"/>
      <c r="C319" s="66" t="s">
        <v>856</v>
      </c>
      <c r="D319" s="66"/>
      <c r="E319" s="66"/>
      <c r="F319" s="66"/>
      <c r="G319" s="66"/>
      <c r="H319" s="68"/>
      <c r="I319" s="68"/>
      <c r="J319" s="68"/>
      <c r="K319" s="205">
        <f>SUM(K315:K318)</f>
        <v>136156817.85</v>
      </c>
    </row>
    <row r="320" spans="2:11" ht="15.75">
      <c r="B320" s="173"/>
      <c r="C320" s="66"/>
      <c r="D320" s="66"/>
      <c r="E320" s="66"/>
      <c r="F320" s="66"/>
      <c r="G320" s="66"/>
      <c r="H320" s="68"/>
      <c r="I320" s="68"/>
      <c r="J320" s="68"/>
      <c r="K320" s="175"/>
    </row>
    <row r="321" spans="2:11" ht="16.5" thickBot="1">
      <c r="B321" s="173"/>
      <c r="C321" s="67" t="s">
        <v>216</v>
      </c>
      <c r="D321" s="67"/>
      <c r="E321" s="67"/>
      <c r="F321" s="67"/>
      <c r="G321" s="67"/>
      <c r="H321" s="234"/>
      <c r="I321" s="234"/>
      <c r="J321" s="234"/>
      <c r="K321" s="177">
        <f>+K312-K319</f>
        <v>-10458907.39</v>
      </c>
    </row>
    <row r="322" spans="2:11" ht="16.5" thickTop="1">
      <c r="B322" s="173"/>
      <c r="C322" s="86"/>
      <c r="D322" s="86"/>
      <c r="E322" s="86"/>
      <c r="F322" s="86"/>
      <c r="G322" s="86"/>
      <c r="H322" s="86"/>
      <c r="I322" s="86"/>
      <c r="J322" s="86"/>
      <c r="K322" s="178"/>
    </row>
    <row r="323" spans="2:11" ht="15.75">
      <c r="B323" s="173"/>
      <c r="C323" s="66"/>
      <c r="D323" s="66"/>
      <c r="E323" s="66"/>
      <c r="F323" s="66"/>
      <c r="G323" s="66"/>
      <c r="H323" s="66"/>
      <c r="I323" s="66"/>
      <c r="J323" s="66"/>
      <c r="K323" s="179"/>
    </row>
    <row r="324" spans="2:11" ht="15.75">
      <c r="B324" s="173"/>
      <c r="C324" s="66"/>
      <c r="D324" s="66"/>
      <c r="E324" s="66"/>
      <c r="F324" s="66"/>
      <c r="G324" s="66"/>
      <c r="H324" s="66"/>
      <c r="I324" s="66"/>
      <c r="J324" s="66"/>
      <c r="K324" s="174" t="s">
        <v>217</v>
      </c>
    </row>
    <row r="325" spans="2:11" ht="15.75">
      <c r="B325" s="173"/>
      <c r="C325" s="67" t="s">
        <v>218</v>
      </c>
      <c r="D325" s="67"/>
      <c r="E325" s="67"/>
      <c r="F325" s="67"/>
      <c r="G325" s="67"/>
      <c r="H325" s="234"/>
      <c r="I325" s="234"/>
      <c r="J325" s="234"/>
      <c r="K325" s="175">
        <v>22567942.9</v>
      </c>
    </row>
    <row r="326" spans="2:11" ht="15.75">
      <c r="B326" s="173"/>
      <c r="C326" s="67"/>
      <c r="D326" s="67"/>
      <c r="E326" s="67"/>
      <c r="F326" s="67"/>
      <c r="G326" s="67"/>
      <c r="H326" s="68"/>
      <c r="I326" s="68"/>
      <c r="J326" s="68"/>
      <c r="K326" s="175"/>
    </row>
    <row r="327" spans="2:11" ht="15.75">
      <c r="B327" s="173"/>
      <c r="C327" s="69" t="s">
        <v>205</v>
      </c>
      <c r="D327" s="69"/>
      <c r="E327" s="69"/>
      <c r="F327" s="69"/>
      <c r="G327" s="69"/>
      <c r="H327" s="66"/>
      <c r="I327" s="66"/>
      <c r="J327" s="66"/>
      <c r="K327" s="180"/>
    </row>
    <row r="328" spans="2:11" ht="15.75">
      <c r="B328" s="173"/>
      <c r="C328" s="66" t="s">
        <v>219</v>
      </c>
      <c r="D328" s="66"/>
      <c r="E328" s="66"/>
      <c r="F328" s="66"/>
      <c r="G328" s="66"/>
      <c r="H328" s="234"/>
      <c r="I328" s="234"/>
      <c r="J328" s="234"/>
      <c r="K328" s="175">
        <v>0</v>
      </c>
    </row>
    <row r="329" spans="2:11" ht="15.75">
      <c r="B329" s="173"/>
      <c r="C329" s="67" t="s">
        <v>212</v>
      </c>
      <c r="D329" s="67"/>
      <c r="E329" s="67"/>
      <c r="F329" s="67"/>
      <c r="G329" s="67"/>
      <c r="H329" s="241"/>
      <c r="I329" s="241"/>
      <c r="J329" s="241"/>
      <c r="K329" s="206">
        <f>SUM(K325:K328)</f>
        <v>22567942.9</v>
      </c>
    </row>
    <row r="330" spans="2:11" ht="15.75">
      <c r="B330" s="173"/>
      <c r="C330" s="66"/>
      <c r="D330" s="66"/>
      <c r="E330" s="66"/>
      <c r="F330" s="66"/>
      <c r="G330" s="66"/>
      <c r="H330" s="66"/>
      <c r="I330" s="66"/>
      <c r="J330" s="66"/>
      <c r="K330" s="180"/>
    </row>
    <row r="331" spans="2:11" ht="15.75">
      <c r="B331" s="173"/>
      <c r="C331" s="69" t="s">
        <v>213</v>
      </c>
      <c r="D331" s="69"/>
      <c r="E331" s="69"/>
      <c r="F331" s="69"/>
      <c r="G331" s="69"/>
      <c r="H331" s="66"/>
      <c r="I331" s="66"/>
      <c r="J331" s="66"/>
      <c r="K331" s="175"/>
    </row>
    <row r="332" spans="2:11" ht="15.75">
      <c r="B332" s="173"/>
      <c r="C332" s="66" t="s">
        <v>220</v>
      </c>
      <c r="D332" s="66"/>
      <c r="E332" s="66"/>
      <c r="F332" s="66"/>
      <c r="G332" s="66"/>
      <c r="H332" s="241"/>
      <c r="I332" s="241"/>
      <c r="J332" s="241"/>
      <c r="K332" s="175">
        <v>33026850.29</v>
      </c>
    </row>
    <row r="333" spans="2:11" ht="15.75">
      <c r="B333" s="173"/>
      <c r="C333" s="66"/>
      <c r="D333" s="66"/>
      <c r="E333" s="66"/>
      <c r="F333" s="66"/>
      <c r="G333" s="66"/>
      <c r="H333" s="73"/>
      <c r="I333" s="73"/>
      <c r="J333" s="73"/>
      <c r="K333" s="175"/>
    </row>
    <row r="334" spans="2:11" ht="16.5" thickBot="1">
      <c r="B334" s="173"/>
      <c r="C334" s="67" t="s">
        <v>216</v>
      </c>
      <c r="D334" s="67"/>
      <c r="E334" s="67"/>
      <c r="F334" s="67"/>
      <c r="G334" s="67"/>
      <c r="H334" s="66"/>
      <c r="I334" s="66"/>
      <c r="J334" s="66"/>
      <c r="K334" s="177">
        <f>SUM(K329-K332)</f>
        <v>-10458907.39</v>
      </c>
    </row>
    <row r="335" spans="2:11" ht="17.25" thickBot="1" thickTop="1">
      <c r="B335" s="181"/>
      <c r="C335" s="43"/>
      <c r="D335" s="43"/>
      <c r="E335" s="43"/>
      <c r="F335" s="43"/>
      <c r="G335" s="43"/>
      <c r="H335" s="44"/>
      <c r="I335" s="44"/>
      <c r="J335" s="44"/>
      <c r="K335" s="182"/>
    </row>
    <row r="336" spans="2:11" ht="16.5" thickTop="1">
      <c r="B336" s="171"/>
      <c r="C336" s="89"/>
      <c r="D336" s="89"/>
      <c r="E336" s="89"/>
      <c r="F336" s="89"/>
      <c r="G336" s="89"/>
      <c r="H336" s="83"/>
      <c r="I336" s="83"/>
      <c r="J336" s="83"/>
      <c r="K336" s="183"/>
    </row>
    <row r="337" spans="2:11" ht="15.75">
      <c r="B337" s="173"/>
      <c r="C337" s="67"/>
      <c r="D337" s="67"/>
      <c r="E337" s="67"/>
      <c r="F337" s="67"/>
      <c r="G337" s="67"/>
      <c r="H337" s="66"/>
      <c r="I337" s="66"/>
      <c r="J337" s="66"/>
      <c r="K337" s="183"/>
    </row>
    <row r="338" spans="2:11" ht="15.75">
      <c r="B338" s="173"/>
      <c r="C338" s="67"/>
      <c r="D338" s="67"/>
      <c r="E338" s="67"/>
      <c r="F338" s="67"/>
      <c r="G338" s="67"/>
      <c r="H338" s="66"/>
      <c r="I338" s="66"/>
      <c r="J338" s="66"/>
      <c r="K338" s="184"/>
    </row>
    <row r="339" spans="2:11" ht="15.75">
      <c r="B339" s="185"/>
      <c r="C339" s="50" t="s">
        <v>857</v>
      </c>
      <c r="D339" s="50"/>
      <c r="E339" s="74"/>
      <c r="F339" s="233" t="s">
        <v>222</v>
      </c>
      <c r="G339" s="233"/>
      <c r="H339" s="233"/>
      <c r="I339" s="76"/>
      <c r="J339" s="49" t="s">
        <v>858</v>
      </c>
      <c r="K339" s="207" t="s">
        <v>859</v>
      </c>
    </row>
    <row r="340" spans="2:11" ht="15.75">
      <c r="B340" s="173"/>
      <c r="C340" s="239" t="s">
        <v>224</v>
      </c>
      <c r="D340" s="239"/>
      <c r="E340" s="68"/>
      <c r="F340" s="239" t="s">
        <v>259</v>
      </c>
      <c r="G340" s="239"/>
      <c r="H340" s="239"/>
      <c r="I340" s="66"/>
      <c r="J340" s="234" t="s">
        <v>860</v>
      </c>
      <c r="K340" s="235"/>
    </row>
    <row r="341" spans="2:11" ht="15.75">
      <c r="B341" s="173"/>
      <c r="C341" s="66"/>
      <c r="D341" s="66"/>
      <c r="E341" s="68"/>
      <c r="F341" s="68"/>
      <c r="G341" s="68"/>
      <c r="H341" s="68"/>
      <c r="I341" s="66"/>
      <c r="J341" s="68"/>
      <c r="K341" s="187"/>
    </row>
    <row r="342" spans="2:11" ht="15.75">
      <c r="B342" s="185"/>
      <c r="C342" s="233" t="s">
        <v>861</v>
      </c>
      <c r="D342" s="233"/>
      <c r="E342" s="74"/>
      <c r="F342" s="233" t="s">
        <v>228</v>
      </c>
      <c r="G342" s="233"/>
      <c r="H342" s="233"/>
      <c r="I342" s="76"/>
      <c r="J342" s="49" t="s">
        <v>862</v>
      </c>
      <c r="K342" s="208" t="s">
        <v>234</v>
      </c>
    </row>
    <row r="343" spans="2:11" ht="15.75">
      <c r="B343" s="173"/>
      <c r="C343" s="239" t="s">
        <v>230</v>
      </c>
      <c r="D343" s="239"/>
      <c r="E343" s="68"/>
      <c r="F343" s="239" t="s">
        <v>232</v>
      </c>
      <c r="G343" s="239"/>
      <c r="H343" s="239"/>
      <c r="I343" s="66"/>
      <c r="J343" s="234" t="s">
        <v>863</v>
      </c>
      <c r="K343" s="235"/>
    </row>
    <row r="344" spans="2:11" ht="15.75">
      <c r="B344" s="173"/>
      <c r="C344" s="67"/>
      <c r="D344" s="67"/>
      <c r="E344" s="67"/>
      <c r="F344" s="67"/>
      <c r="G344" s="67"/>
      <c r="H344" s="66"/>
      <c r="I344" s="66"/>
      <c r="J344" s="66"/>
      <c r="K344" s="188"/>
    </row>
    <row r="345" spans="2:11" ht="15.75">
      <c r="B345" s="189"/>
      <c r="C345" s="190"/>
      <c r="D345" s="190"/>
      <c r="E345" s="190"/>
      <c r="F345" s="190"/>
      <c r="G345" s="190"/>
      <c r="H345" s="191"/>
      <c r="I345" s="192"/>
      <c r="J345" s="191"/>
      <c r="K345" s="193"/>
    </row>
  </sheetData>
  <protectedRanges>
    <protectedRange sqref="F342 J342" name="Rango1_2_1_1_2"/>
    <protectedRange sqref="J299:J301" name="Rango1_1_1"/>
    <protectedRange sqref="K339" name="Rango1_2_1_3"/>
    <protectedRange sqref="K342" name="Rango1_2_1_1_1_1"/>
    <protectedRange sqref="C339" name="Rango1_2_1_2"/>
    <protectedRange sqref="C342" name="Rango1_2_1_1_1"/>
  </protectedRanges>
  <mergeCells count="26">
    <mergeCell ref="H317:J317"/>
    <mergeCell ref="B2:I2"/>
    <mergeCell ref="B4:I4"/>
    <mergeCell ref="F281:I281"/>
    <mergeCell ref="F283:I283"/>
    <mergeCell ref="F284:I284"/>
    <mergeCell ref="B293:K293"/>
    <mergeCell ref="B294:K294"/>
    <mergeCell ref="B295:K295"/>
    <mergeCell ref="H304:J304"/>
    <mergeCell ref="H307:J307"/>
    <mergeCell ref="H315:J315"/>
    <mergeCell ref="C343:D343"/>
    <mergeCell ref="F343:H343"/>
    <mergeCell ref="J343:K343"/>
    <mergeCell ref="H321:J321"/>
    <mergeCell ref="H325:J325"/>
    <mergeCell ref="H328:J328"/>
    <mergeCell ref="H329:J329"/>
    <mergeCell ref="H332:J332"/>
    <mergeCell ref="F339:H339"/>
    <mergeCell ref="C340:D340"/>
    <mergeCell ref="F340:H340"/>
    <mergeCell ref="J340:K340"/>
    <mergeCell ref="C342:D342"/>
    <mergeCell ref="F342:H34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3A8B5-5C7E-4621-9568-90EC1E14E41A}">
  <dimension ref="B2:K73"/>
  <sheetViews>
    <sheetView workbookViewId="0" topLeftCell="A10">
      <selection activeCell="B17" sqref="B17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4.003906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252" t="s">
        <v>0</v>
      </c>
      <c r="C2" s="253"/>
      <c r="D2" s="253"/>
      <c r="E2" s="253"/>
      <c r="F2" s="253"/>
      <c r="G2" s="253"/>
      <c r="H2" s="253"/>
      <c r="I2" s="253"/>
    </row>
    <row r="3" ht="15" hidden="1"/>
    <row r="4" spans="2:9" ht="15">
      <c r="B4" s="254" t="s">
        <v>316</v>
      </c>
      <c r="C4" s="253"/>
      <c r="D4" s="253"/>
      <c r="E4" s="253"/>
      <c r="F4" s="253"/>
      <c r="G4" s="253"/>
      <c r="H4" s="253"/>
      <c r="I4" s="253"/>
    </row>
    <row r="7" spans="2:9" ht="15">
      <c r="B7" s="96" t="s">
        <v>1</v>
      </c>
      <c r="C7" s="96" t="s">
        <v>2</v>
      </c>
      <c r="D7" s="96" t="s">
        <v>3</v>
      </c>
      <c r="E7" s="96" t="s">
        <v>4</v>
      </c>
      <c r="G7" s="96" t="s">
        <v>5</v>
      </c>
      <c r="H7" s="96" t="s">
        <v>6</v>
      </c>
      <c r="I7" s="96" t="s">
        <v>7</v>
      </c>
    </row>
    <row r="8" spans="2:9" ht="15">
      <c r="B8" s="97">
        <v>45351</v>
      </c>
      <c r="C8" s="98">
        <v>0</v>
      </c>
      <c r="D8" s="98" t="s">
        <v>8</v>
      </c>
      <c r="E8" s="98"/>
      <c r="G8" s="99">
        <v>296152928.96</v>
      </c>
      <c r="H8" s="99">
        <v>0</v>
      </c>
      <c r="I8" s="99">
        <v>296152928.96</v>
      </c>
    </row>
    <row r="9" spans="2:9" ht="51">
      <c r="B9" s="97">
        <v>45352</v>
      </c>
      <c r="C9" s="98">
        <v>82472</v>
      </c>
      <c r="D9" s="98" t="s">
        <v>317</v>
      </c>
      <c r="E9" s="98" t="s">
        <v>318</v>
      </c>
      <c r="G9" s="99">
        <v>933257.43</v>
      </c>
      <c r="H9" s="99">
        <v>0</v>
      </c>
      <c r="I9" s="99">
        <v>297086186.39</v>
      </c>
    </row>
    <row r="10" spans="2:9" ht="51">
      <c r="B10" s="97">
        <v>45358</v>
      </c>
      <c r="C10" s="98">
        <v>82667</v>
      </c>
      <c r="D10" s="98" t="s">
        <v>317</v>
      </c>
      <c r="E10" s="98" t="s">
        <v>319</v>
      </c>
      <c r="G10" s="99">
        <v>991708.11</v>
      </c>
      <c r="H10" s="99">
        <v>0</v>
      </c>
      <c r="I10" s="99">
        <v>298077894.5</v>
      </c>
    </row>
    <row r="11" spans="2:9" ht="38.25">
      <c r="B11" s="97">
        <v>45366</v>
      </c>
      <c r="C11" s="98">
        <v>83473</v>
      </c>
      <c r="D11" s="98" t="s">
        <v>317</v>
      </c>
      <c r="E11" s="98" t="s">
        <v>320</v>
      </c>
      <c r="G11" s="99">
        <v>1026546.05</v>
      </c>
      <c r="H11" s="99">
        <v>0</v>
      </c>
      <c r="I11" s="99">
        <v>299104440.55</v>
      </c>
    </row>
    <row r="12" spans="2:9" ht="51">
      <c r="B12" s="97">
        <v>45372</v>
      </c>
      <c r="C12" s="98">
        <v>83655</v>
      </c>
      <c r="D12" s="98" t="s">
        <v>317</v>
      </c>
      <c r="E12" s="98" t="s">
        <v>321</v>
      </c>
      <c r="G12" s="99">
        <v>916752.06</v>
      </c>
      <c r="H12" s="99">
        <v>0</v>
      </c>
      <c r="I12" s="99">
        <v>300021192.61</v>
      </c>
    </row>
    <row r="13" spans="2:9" ht="51">
      <c r="B13" s="97">
        <v>45378</v>
      </c>
      <c r="C13" s="98">
        <v>84167</v>
      </c>
      <c r="D13" s="98" t="s">
        <v>317</v>
      </c>
      <c r="E13" s="98" t="s">
        <v>322</v>
      </c>
      <c r="G13" s="99">
        <v>966108.55</v>
      </c>
      <c r="H13" s="99">
        <v>0</v>
      </c>
      <c r="I13" s="99">
        <v>300987301.16</v>
      </c>
    </row>
    <row r="15" spans="6:9" ht="15">
      <c r="F15" s="255" t="s">
        <v>323</v>
      </c>
      <c r="G15" s="253"/>
      <c r="H15" s="253"/>
      <c r="I15" s="253"/>
    </row>
    <row r="17" spans="6:9" ht="15">
      <c r="F17" s="255" t="s">
        <v>324</v>
      </c>
      <c r="G17" s="253"/>
      <c r="H17" s="253"/>
      <c r="I17" s="253"/>
    </row>
    <row r="18" spans="6:9" ht="15">
      <c r="F18" s="255" t="s">
        <v>325</v>
      </c>
      <c r="G18" s="253"/>
      <c r="H18" s="253"/>
      <c r="I18" s="253"/>
    </row>
    <row r="19" ht="15.75" thickBot="1"/>
    <row r="20" spans="2:11" ht="15.75">
      <c r="B20" s="104"/>
      <c r="C20" s="7"/>
      <c r="D20" s="8"/>
      <c r="E20" s="8"/>
      <c r="F20" s="8"/>
      <c r="G20" s="8"/>
      <c r="H20" s="8"/>
      <c r="I20" s="8"/>
      <c r="J20" s="8"/>
      <c r="K20" s="9"/>
    </row>
    <row r="21" spans="2:11" ht="15.75">
      <c r="B21" s="10"/>
      <c r="C21" s="56"/>
      <c r="D21" s="56"/>
      <c r="E21" s="56"/>
      <c r="F21" s="56"/>
      <c r="G21" s="56"/>
      <c r="H21" s="56"/>
      <c r="I21" s="56"/>
      <c r="J21" s="56"/>
      <c r="K21" s="11"/>
    </row>
    <row r="22" spans="2:11" ht="15.75">
      <c r="B22" s="10"/>
      <c r="C22" s="56"/>
      <c r="D22" s="56"/>
      <c r="E22" s="56"/>
      <c r="F22" s="56"/>
      <c r="G22" s="56"/>
      <c r="H22" s="56"/>
      <c r="I22" s="56"/>
      <c r="J22" s="56"/>
      <c r="K22" s="11"/>
    </row>
    <row r="23" spans="2:11" ht="15.75">
      <c r="B23" s="10"/>
      <c r="C23" s="56"/>
      <c r="D23" s="56"/>
      <c r="E23" s="56"/>
      <c r="F23" s="56"/>
      <c r="G23" s="56"/>
      <c r="H23" s="56"/>
      <c r="I23" s="56"/>
      <c r="J23" s="56"/>
      <c r="K23" s="11"/>
    </row>
    <row r="24" spans="2:11" ht="15.75">
      <c r="B24" s="10"/>
      <c r="C24" s="56"/>
      <c r="D24" s="56"/>
      <c r="E24" s="56"/>
      <c r="F24" s="56"/>
      <c r="G24" s="56"/>
      <c r="H24" s="56"/>
      <c r="I24" s="56"/>
      <c r="J24" s="56"/>
      <c r="K24" s="11"/>
    </row>
    <row r="25" spans="2:11" ht="15.75">
      <c r="B25" s="10"/>
      <c r="C25" s="56"/>
      <c r="D25" s="56"/>
      <c r="E25" s="56"/>
      <c r="F25" s="56"/>
      <c r="G25" s="56"/>
      <c r="H25" s="56"/>
      <c r="I25" s="56"/>
      <c r="J25" s="56"/>
      <c r="K25" s="11"/>
    </row>
    <row r="26" spans="2:11" ht="15.75">
      <c r="B26" s="259" t="s">
        <v>192</v>
      </c>
      <c r="C26" s="250"/>
      <c r="D26" s="250"/>
      <c r="E26" s="250"/>
      <c r="F26" s="250"/>
      <c r="G26" s="250"/>
      <c r="H26" s="250"/>
      <c r="I26" s="250"/>
      <c r="J26" s="250"/>
      <c r="K26" s="260"/>
    </row>
    <row r="27" spans="2:11" ht="15">
      <c r="B27" s="261" t="s">
        <v>193</v>
      </c>
      <c r="C27" s="243"/>
      <c r="D27" s="243"/>
      <c r="E27" s="243"/>
      <c r="F27" s="243"/>
      <c r="G27" s="243"/>
      <c r="H27" s="243"/>
      <c r="I27" s="243"/>
      <c r="J27" s="243"/>
      <c r="K27" s="262"/>
    </row>
    <row r="28" spans="2:11" ht="15.75">
      <c r="B28" s="14" t="s">
        <v>260</v>
      </c>
      <c r="C28" s="58"/>
      <c r="D28" s="58"/>
      <c r="E28" s="263" t="s">
        <v>326</v>
      </c>
      <c r="F28" s="263"/>
      <c r="G28" s="263"/>
      <c r="H28" s="263"/>
      <c r="I28" s="263"/>
      <c r="J28" s="263"/>
      <c r="K28" s="15"/>
    </row>
    <row r="29" spans="2:11" ht="15.75">
      <c r="B29" s="10"/>
      <c r="C29" s="59" t="s">
        <v>195</v>
      </c>
      <c r="D29" s="59"/>
      <c r="E29" s="59"/>
      <c r="F29" s="59"/>
      <c r="G29" s="59"/>
      <c r="H29" s="59"/>
      <c r="I29" s="59"/>
      <c r="J29" s="59"/>
      <c r="K29" s="16"/>
    </row>
    <row r="30" spans="2:11" ht="15.75">
      <c r="B30" s="10"/>
      <c r="C30" s="60" t="s">
        <v>327</v>
      </c>
      <c r="D30" s="60"/>
      <c r="E30" s="61"/>
      <c r="F30" s="61"/>
      <c r="G30" s="61"/>
      <c r="H30" s="61"/>
      <c r="I30" s="60" t="s">
        <v>197</v>
      </c>
      <c r="J30" s="60"/>
      <c r="K30" s="105">
        <v>2117001000</v>
      </c>
    </row>
    <row r="31" spans="2:11" ht="15.75">
      <c r="B31" s="10"/>
      <c r="C31" s="62" t="s">
        <v>199</v>
      </c>
      <c r="D31" s="18" t="s">
        <v>200</v>
      </c>
      <c r="E31" s="19"/>
      <c r="F31" s="79"/>
      <c r="G31" s="22"/>
      <c r="H31" s="80"/>
      <c r="I31" s="62"/>
      <c r="J31" s="63"/>
      <c r="K31" s="81"/>
    </row>
    <row r="32" spans="2:11" ht="15.75">
      <c r="B32" s="10"/>
      <c r="C32" s="62" t="s">
        <v>201</v>
      </c>
      <c r="D32" s="64"/>
      <c r="E32" s="65"/>
      <c r="F32" s="63"/>
      <c r="G32" s="22"/>
      <c r="H32" s="62" t="s">
        <v>328</v>
      </c>
      <c r="I32" s="62"/>
      <c r="J32" s="63"/>
      <c r="K32" s="21"/>
    </row>
    <row r="33" spans="2:11" ht="16.5" thickBot="1">
      <c r="B33" s="10"/>
      <c r="C33" s="62"/>
      <c r="D33" s="64"/>
      <c r="E33" s="65"/>
      <c r="F33" s="63"/>
      <c r="G33" s="20"/>
      <c r="H33" s="62"/>
      <c r="I33" s="62"/>
      <c r="J33" s="63"/>
      <c r="K33" s="21"/>
    </row>
    <row r="34" spans="2:11" ht="16.5" thickTop="1">
      <c r="B34" s="82"/>
      <c r="C34" s="83"/>
      <c r="D34" s="83"/>
      <c r="E34" s="83"/>
      <c r="F34" s="83"/>
      <c r="G34" s="83"/>
      <c r="H34" s="83"/>
      <c r="I34" s="83"/>
      <c r="J34" s="83"/>
      <c r="K34" s="84"/>
    </row>
    <row r="35" spans="2:11" ht="15.75">
      <c r="B35" s="30"/>
      <c r="C35" s="66"/>
      <c r="D35" s="66"/>
      <c r="E35" s="66"/>
      <c r="F35" s="66"/>
      <c r="G35" s="66"/>
      <c r="H35" s="66"/>
      <c r="I35" s="66"/>
      <c r="J35" s="66"/>
      <c r="K35" s="32" t="s">
        <v>203</v>
      </c>
    </row>
    <row r="36" spans="2:11" ht="15.75">
      <c r="B36" s="30"/>
      <c r="C36" s="67" t="s">
        <v>204</v>
      </c>
      <c r="D36" s="67"/>
      <c r="E36" s="67"/>
      <c r="F36" s="67"/>
      <c r="G36" s="67"/>
      <c r="H36" s="234"/>
      <c r="I36" s="234"/>
      <c r="J36" s="234"/>
      <c r="K36" s="33">
        <v>296152928.96</v>
      </c>
    </row>
    <row r="37" spans="2:11" ht="15.75">
      <c r="B37" s="30"/>
      <c r="C37" s="66"/>
      <c r="D37" s="66"/>
      <c r="E37" s="66"/>
      <c r="F37" s="66"/>
      <c r="G37" s="66"/>
      <c r="H37" s="66"/>
      <c r="I37" s="66"/>
      <c r="J37" s="66"/>
      <c r="K37" s="33"/>
    </row>
    <row r="38" spans="2:11" ht="15.75">
      <c r="B38" s="30"/>
      <c r="C38" s="69" t="s">
        <v>205</v>
      </c>
      <c r="D38" s="69"/>
      <c r="E38" s="69"/>
      <c r="F38" s="69"/>
      <c r="G38" s="69"/>
      <c r="H38" s="66"/>
      <c r="I38" s="66"/>
      <c r="J38" s="66"/>
      <c r="K38" s="33"/>
    </row>
    <row r="39" spans="2:11" ht="15.75">
      <c r="B39" s="30"/>
      <c r="C39" s="66" t="s">
        <v>206</v>
      </c>
      <c r="D39" s="66"/>
      <c r="E39" s="66"/>
      <c r="F39" s="66"/>
      <c r="G39" s="66"/>
      <c r="H39" s="248"/>
      <c r="I39" s="248"/>
      <c r="J39" s="248"/>
      <c r="K39" s="33">
        <v>4834372.2</v>
      </c>
    </row>
    <row r="40" spans="2:11" ht="15.75">
      <c r="B40" s="30"/>
      <c r="C40" s="66" t="s">
        <v>253</v>
      </c>
      <c r="D40" s="66"/>
      <c r="E40" s="66"/>
      <c r="F40" s="66"/>
      <c r="G40" s="66"/>
      <c r="H40" s="234"/>
      <c r="I40" s="234"/>
      <c r="J40" s="234"/>
      <c r="K40" s="33"/>
    </row>
    <row r="41" spans="2:11" ht="15.75">
      <c r="B41" s="30"/>
      <c r="C41" s="66" t="s">
        <v>329</v>
      </c>
      <c r="D41" s="66"/>
      <c r="E41" s="66"/>
      <c r="F41" s="66"/>
      <c r="G41" s="66"/>
      <c r="H41" s="68"/>
      <c r="I41" s="68"/>
      <c r="J41" s="68"/>
      <c r="K41" s="33"/>
    </row>
    <row r="42" spans="2:11" ht="15.75">
      <c r="B42" s="30"/>
      <c r="C42" s="67" t="s">
        <v>212</v>
      </c>
      <c r="D42" s="67"/>
      <c r="E42" s="67"/>
      <c r="F42" s="67"/>
      <c r="G42" s="67"/>
      <c r="H42" s="66"/>
      <c r="I42" s="66"/>
      <c r="J42" s="66"/>
      <c r="K42" s="85">
        <f>+K36+K39+K40+K41</f>
        <v>300987301.15999997</v>
      </c>
    </row>
    <row r="43" spans="2:11" ht="15.75">
      <c r="B43" s="30"/>
      <c r="C43" s="66"/>
      <c r="D43" s="66"/>
      <c r="E43" s="66"/>
      <c r="F43" s="66"/>
      <c r="G43" s="66"/>
      <c r="H43" s="66"/>
      <c r="I43" s="66"/>
      <c r="J43" s="66"/>
      <c r="K43" s="33"/>
    </row>
    <row r="44" spans="2:11" ht="15.75">
      <c r="B44" s="30"/>
      <c r="C44" s="69" t="s">
        <v>213</v>
      </c>
      <c r="D44" s="69"/>
      <c r="E44" s="69"/>
      <c r="F44" s="69"/>
      <c r="G44" s="69"/>
      <c r="H44" s="66"/>
      <c r="I44" s="66"/>
      <c r="J44" s="66"/>
      <c r="K44" s="33"/>
    </row>
    <row r="45" spans="2:11" ht="15.75">
      <c r="B45" s="30"/>
      <c r="C45" s="66" t="s">
        <v>254</v>
      </c>
      <c r="D45" s="66"/>
      <c r="E45" s="66"/>
      <c r="F45" s="66"/>
      <c r="G45" s="66"/>
      <c r="H45" s="234"/>
      <c r="I45" s="234"/>
      <c r="J45" s="234"/>
      <c r="K45" s="33"/>
    </row>
    <row r="46" spans="2:11" ht="15.75">
      <c r="B46" s="30"/>
      <c r="C46" s="66" t="s">
        <v>275</v>
      </c>
      <c r="D46" s="66"/>
      <c r="E46" s="66"/>
      <c r="F46" s="66"/>
      <c r="G46" s="66"/>
      <c r="H46" s="68"/>
      <c r="I46" s="68"/>
      <c r="J46" s="68"/>
      <c r="K46" s="33">
        <v>0</v>
      </c>
    </row>
    <row r="47" spans="2:11" ht="15.75">
      <c r="B47" s="30"/>
      <c r="C47" s="66" t="s">
        <v>215</v>
      </c>
      <c r="D47" s="66"/>
      <c r="E47" s="66"/>
      <c r="F47" s="66"/>
      <c r="G47" s="66"/>
      <c r="H47" s="234"/>
      <c r="I47" s="234"/>
      <c r="J47" s="234"/>
      <c r="K47" s="33"/>
    </row>
    <row r="48" spans="2:11" ht="15.75">
      <c r="B48" s="30"/>
      <c r="C48" s="66" t="s">
        <v>256</v>
      </c>
      <c r="D48" s="66"/>
      <c r="E48" s="66"/>
      <c r="F48" s="66"/>
      <c r="G48" s="66"/>
      <c r="H48" s="68"/>
      <c r="I48" s="68"/>
      <c r="J48" s="68"/>
      <c r="K48" s="33"/>
    </row>
    <row r="49" spans="2:11" ht="15.75">
      <c r="B49" s="30"/>
      <c r="C49" s="66"/>
      <c r="D49" s="66"/>
      <c r="E49" s="66"/>
      <c r="F49" s="66"/>
      <c r="G49" s="66"/>
      <c r="H49" s="68"/>
      <c r="I49" s="68"/>
      <c r="J49" s="68"/>
      <c r="K49" s="33"/>
    </row>
    <row r="50" spans="2:11" ht="16.5" thickBot="1">
      <c r="B50" s="30"/>
      <c r="C50" s="67" t="s">
        <v>216</v>
      </c>
      <c r="D50" s="67"/>
      <c r="E50" s="67"/>
      <c r="F50" s="67"/>
      <c r="G50" s="67"/>
      <c r="H50" s="234"/>
      <c r="I50" s="234"/>
      <c r="J50" s="234"/>
      <c r="K50" s="36">
        <f>K42-K46</f>
        <v>300987301.15999997</v>
      </c>
    </row>
    <row r="51" spans="2:11" ht="16.5" thickTop="1">
      <c r="B51" s="30"/>
      <c r="C51" s="86"/>
      <c r="D51" s="86"/>
      <c r="E51" s="86"/>
      <c r="F51" s="86"/>
      <c r="G51" s="86"/>
      <c r="H51" s="86"/>
      <c r="I51" s="86"/>
      <c r="J51" s="86"/>
      <c r="K51" s="87"/>
    </row>
    <row r="52" spans="2:11" ht="15.75">
      <c r="B52" s="30"/>
      <c r="C52" s="66"/>
      <c r="D52" s="66"/>
      <c r="E52" s="66"/>
      <c r="F52" s="66"/>
      <c r="G52" s="66"/>
      <c r="H52" s="66"/>
      <c r="I52" s="66"/>
      <c r="J52" s="66"/>
      <c r="K52" s="31"/>
    </row>
    <row r="53" spans="2:11" ht="15.75">
      <c r="B53" s="30"/>
      <c r="C53" s="66"/>
      <c r="D53" s="66"/>
      <c r="E53" s="66"/>
      <c r="F53" s="66"/>
      <c r="G53" s="66"/>
      <c r="H53" s="66"/>
      <c r="I53" s="66"/>
      <c r="J53" s="66"/>
      <c r="K53" s="32" t="s">
        <v>217</v>
      </c>
    </row>
    <row r="54" spans="2:11" ht="15.75">
      <c r="B54" s="30"/>
      <c r="C54" s="67" t="s">
        <v>218</v>
      </c>
      <c r="D54" s="67"/>
      <c r="E54" s="67"/>
      <c r="F54" s="67"/>
      <c r="G54" s="67"/>
      <c r="H54" s="234"/>
      <c r="I54" s="234"/>
      <c r="J54" s="234"/>
      <c r="K54" s="33">
        <v>300021192.61</v>
      </c>
    </row>
    <row r="55" spans="2:11" ht="15.75">
      <c r="B55" s="30"/>
      <c r="C55" s="67"/>
      <c r="D55" s="67"/>
      <c r="E55" s="67"/>
      <c r="F55" s="67"/>
      <c r="G55" s="67"/>
      <c r="H55" s="68"/>
      <c r="I55" s="68"/>
      <c r="J55" s="68"/>
      <c r="K55" s="33"/>
    </row>
    <row r="56" spans="2:11" ht="15.75">
      <c r="B56" s="30"/>
      <c r="C56" s="69" t="s">
        <v>205</v>
      </c>
      <c r="D56" s="69"/>
      <c r="E56" s="69"/>
      <c r="F56" s="69"/>
      <c r="G56" s="69"/>
      <c r="H56" s="66"/>
      <c r="I56" s="66"/>
      <c r="J56" s="66"/>
      <c r="K56" s="38"/>
    </row>
    <row r="57" spans="2:11" ht="15.75">
      <c r="B57" s="30"/>
      <c r="C57" s="66" t="s">
        <v>219</v>
      </c>
      <c r="D57" s="66"/>
      <c r="E57" s="66"/>
      <c r="F57" s="66"/>
      <c r="G57" s="66"/>
      <c r="H57" s="234"/>
      <c r="I57" s="234"/>
      <c r="J57" s="234"/>
      <c r="K57" s="33">
        <v>966108.55</v>
      </c>
    </row>
    <row r="58" spans="2:11" ht="15.75">
      <c r="B58" s="30"/>
      <c r="C58" s="67" t="s">
        <v>212</v>
      </c>
      <c r="D58" s="67"/>
      <c r="E58" s="67"/>
      <c r="F58" s="67"/>
      <c r="G58" s="67"/>
      <c r="H58" s="241"/>
      <c r="I58" s="241"/>
      <c r="J58" s="241"/>
      <c r="K58" s="88">
        <f>SUM(K54:K57)</f>
        <v>300987301.16</v>
      </c>
    </row>
    <row r="59" spans="2:11" ht="15.75">
      <c r="B59" s="30"/>
      <c r="C59" s="66"/>
      <c r="D59" s="66"/>
      <c r="E59" s="66"/>
      <c r="F59" s="66"/>
      <c r="G59" s="66"/>
      <c r="H59" s="66"/>
      <c r="I59" s="66"/>
      <c r="J59" s="66"/>
      <c r="K59" s="38"/>
    </row>
    <row r="60" spans="2:11" ht="15.75">
      <c r="B60" s="30"/>
      <c r="C60" s="69" t="s">
        <v>213</v>
      </c>
      <c r="D60" s="69"/>
      <c r="E60" s="69"/>
      <c r="F60" s="69"/>
      <c r="G60" s="69"/>
      <c r="H60" s="66"/>
      <c r="I60" s="66"/>
      <c r="J60" s="66"/>
      <c r="K60" s="33"/>
    </row>
    <row r="61" spans="2:11" ht="15.75">
      <c r="B61" s="30"/>
      <c r="C61" s="66" t="s">
        <v>276</v>
      </c>
      <c r="D61" s="66"/>
      <c r="E61" s="66"/>
      <c r="F61" s="66"/>
      <c r="G61" s="66"/>
      <c r="H61" s="241"/>
      <c r="I61" s="241"/>
      <c r="J61" s="241"/>
      <c r="K61" s="33"/>
    </row>
    <row r="62" spans="2:11" ht="15.75">
      <c r="B62" s="30"/>
      <c r="C62" s="66"/>
      <c r="D62" s="66"/>
      <c r="E62" s="66"/>
      <c r="F62" s="66"/>
      <c r="G62" s="66"/>
      <c r="H62" s="73"/>
      <c r="I62" s="73"/>
      <c r="J62" s="73"/>
      <c r="K62" s="33"/>
    </row>
    <row r="63" spans="2:11" ht="16.5" thickBot="1">
      <c r="B63" s="30"/>
      <c r="C63" s="67" t="s">
        <v>216</v>
      </c>
      <c r="D63" s="67"/>
      <c r="E63" s="67"/>
      <c r="F63" s="67"/>
      <c r="G63" s="67"/>
      <c r="H63" s="66"/>
      <c r="I63" s="66"/>
      <c r="J63" s="66"/>
      <c r="K63" s="36">
        <f>SUM(K58-K61)</f>
        <v>300987301.16</v>
      </c>
    </row>
    <row r="64" spans="2:11" ht="17.25" thickBot="1" thickTop="1">
      <c r="B64" s="42"/>
      <c r="C64" s="43"/>
      <c r="D64" s="43"/>
      <c r="E64" s="43"/>
      <c r="F64" s="43"/>
      <c r="G64" s="43"/>
      <c r="H64" s="44"/>
      <c r="I64" s="44"/>
      <c r="J64" s="44"/>
      <c r="K64" s="45"/>
    </row>
    <row r="65" spans="2:11" ht="16.5" thickTop="1">
      <c r="B65" s="82"/>
      <c r="C65" s="89"/>
      <c r="D65" s="89"/>
      <c r="E65" s="89"/>
      <c r="F65" s="89"/>
      <c r="G65" s="89"/>
      <c r="H65" s="83"/>
      <c r="I65" s="83"/>
      <c r="J65" s="83"/>
      <c r="K65" s="46"/>
    </row>
    <row r="66" spans="2:11" ht="15.75">
      <c r="B66" s="30"/>
      <c r="C66" s="67"/>
      <c r="D66" s="67"/>
      <c r="E66" s="67"/>
      <c r="F66" s="67"/>
      <c r="G66" s="67"/>
      <c r="H66" s="66"/>
      <c r="I66" s="66"/>
      <c r="J66" s="66"/>
      <c r="K66" s="47"/>
    </row>
    <row r="67" spans="2:11" ht="15.75">
      <c r="B67" s="90"/>
      <c r="C67" s="233" t="s">
        <v>221</v>
      </c>
      <c r="D67" s="233"/>
      <c r="E67" s="74"/>
      <c r="F67" s="50" t="s">
        <v>277</v>
      </c>
      <c r="G67" s="50"/>
      <c r="H67" s="50"/>
      <c r="I67" s="76"/>
      <c r="J67" s="74"/>
      <c r="K67" s="51" t="s">
        <v>305</v>
      </c>
    </row>
    <row r="68" spans="2:11" ht="15.75">
      <c r="B68" s="30"/>
      <c r="C68" s="106" t="s">
        <v>224</v>
      </c>
      <c r="D68" s="106"/>
      <c r="E68" s="68"/>
      <c r="F68" s="239" t="s">
        <v>259</v>
      </c>
      <c r="G68" s="239"/>
      <c r="H68" s="239"/>
      <c r="I68" s="66"/>
      <c r="J68" s="66"/>
      <c r="K68" s="52" t="s">
        <v>226</v>
      </c>
    </row>
    <row r="69" spans="2:11" ht="15.75">
      <c r="B69" s="30"/>
      <c r="C69" s="66"/>
      <c r="D69" s="66"/>
      <c r="E69" s="68"/>
      <c r="F69" s="68"/>
      <c r="G69" s="68"/>
      <c r="H69" s="68"/>
      <c r="I69" s="66"/>
      <c r="J69" s="68"/>
      <c r="K69" s="52"/>
    </row>
    <row r="70" spans="2:11" ht="15.75">
      <c r="B70" s="90"/>
      <c r="C70" s="233" t="s">
        <v>227</v>
      </c>
      <c r="D70" s="233"/>
      <c r="E70" s="74"/>
      <c r="F70" s="50" t="s">
        <v>228</v>
      </c>
      <c r="G70" s="50"/>
      <c r="H70" s="50"/>
      <c r="I70" s="76"/>
      <c r="J70" s="74"/>
      <c r="K70" s="51" t="s">
        <v>315</v>
      </c>
    </row>
    <row r="71" spans="2:11" ht="15.75">
      <c r="B71" s="30"/>
      <c r="C71" s="106" t="s">
        <v>230</v>
      </c>
      <c r="D71" s="106"/>
      <c r="E71" s="68"/>
      <c r="F71" s="239" t="s">
        <v>232</v>
      </c>
      <c r="G71" s="239"/>
      <c r="H71" s="239"/>
      <c r="I71" s="66"/>
      <c r="J71" s="66"/>
      <c r="K71" s="52" t="s">
        <v>232</v>
      </c>
    </row>
    <row r="72" spans="2:11" ht="15.75">
      <c r="B72" s="30"/>
      <c r="C72" s="67"/>
      <c r="D72" s="67"/>
      <c r="E72" s="67"/>
      <c r="F72" s="67"/>
      <c r="G72" s="67"/>
      <c r="H72" s="66"/>
      <c r="I72" s="66"/>
      <c r="J72" s="66"/>
      <c r="K72" s="91"/>
    </row>
    <row r="73" spans="2:11" ht="16.5" thickBot="1">
      <c r="B73" s="92"/>
      <c r="C73" s="54"/>
      <c r="D73" s="54"/>
      <c r="E73" s="54"/>
      <c r="F73" s="54"/>
      <c r="G73" s="54"/>
      <c r="H73" s="93"/>
      <c r="I73" s="94"/>
      <c r="J73" s="93"/>
      <c r="K73" s="95"/>
    </row>
  </sheetData>
  <protectedRanges>
    <protectedRange sqref="F67 C67 J67:K67" name="Rango1_2_1"/>
    <protectedRange sqref="F70 C70 J70:K70" name="Rango1_2_1_1"/>
    <protectedRange sqref="J31:J33" name="Rango1_1"/>
  </protectedRanges>
  <mergeCells count="22">
    <mergeCell ref="H45:J45"/>
    <mergeCell ref="B2:I2"/>
    <mergeCell ref="B4:I4"/>
    <mergeCell ref="F15:I15"/>
    <mergeCell ref="F17:I17"/>
    <mergeCell ref="F18:I18"/>
    <mergeCell ref="B26:K26"/>
    <mergeCell ref="B27:K27"/>
    <mergeCell ref="E28:J28"/>
    <mergeCell ref="H36:J36"/>
    <mergeCell ref="H39:J39"/>
    <mergeCell ref="H40:J40"/>
    <mergeCell ref="C67:D67"/>
    <mergeCell ref="F68:H68"/>
    <mergeCell ref="C70:D70"/>
    <mergeCell ref="F71:H71"/>
    <mergeCell ref="H47:J47"/>
    <mergeCell ref="H50:J50"/>
    <mergeCell ref="H54:J54"/>
    <mergeCell ref="H57:J57"/>
    <mergeCell ref="H58:J58"/>
    <mergeCell ref="H61:J6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86E75-B04A-4857-9774-ED83D1CE7C9B}">
  <dimension ref="B2:K79"/>
  <sheetViews>
    <sheetView workbookViewId="0" topLeftCell="A18">
      <selection activeCell="F25" sqref="F25:I25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8.281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256" t="s">
        <v>0</v>
      </c>
      <c r="C2" s="253"/>
      <c r="D2" s="253"/>
      <c r="E2" s="253"/>
      <c r="F2" s="253"/>
      <c r="G2" s="253"/>
      <c r="H2" s="253"/>
      <c r="I2" s="253"/>
    </row>
    <row r="3" ht="15" hidden="1"/>
    <row r="4" spans="2:9" ht="15">
      <c r="B4" s="257" t="s">
        <v>336</v>
      </c>
      <c r="C4" s="253"/>
      <c r="D4" s="253"/>
      <c r="E4" s="253"/>
      <c r="F4" s="253"/>
      <c r="G4" s="253"/>
      <c r="H4" s="253"/>
      <c r="I4" s="253"/>
    </row>
    <row r="7" spans="2:9" ht="15">
      <c r="B7" s="1" t="s">
        <v>1</v>
      </c>
      <c r="C7" s="1" t="s">
        <v>2</v>
      </c>
      <c r="D7" s="1" t="s">
        <v>3</v>
      </c>
      <c r="E7" s="1" t="s">
        <v>4</v>
      </c>
      <c r="G7" s="1" t="s">
        <v>5</v>
      </c>
      <c r="H7" s="1" t="s">
        <v>6</v>
      </c>
      <c r="I7" s="1" t="s">
        <v>7</v>
      </c>
    </row>
    <row r="8" spans="2:9" ht="15">
      <c r="B8" s="2">
        <v>45351</v>
      </c>
      <c r="C8" s="3">
        <v>0</v>
      </c>
      <c r="D8" s="3" t="s">
        <v>8</v>
      </c>
      <c r="E8" s="3"/>
      <c r="G8" s="4">
        <v>57817344.75</v>
      </c>
      <c r="H8" s="4">
        <v>57817344.75</v>
      </c>
      <c r="I8" s="4">
        <v>0</v>
      </c>
    </row>
    <row r="9" spans="2:9" ht="15">
      <c r="B9" s="2">
        <v>45352</v>
      </c>
      <c r="C9" s="3">
        <v>83178</v>
      </c>
      <c r="D9" s="3" t="s">
        <v>11</v>
      </c>
      <c r="E9" s="3" t="s">
        <v>337</v>
      </c>
      <c r="G9" s="4">
        <v>0</v>
      </c>
      <c r="H9" s="4">
        <v>398084.95</v>
      </c>
      <c r="I9" s="4">
        <v>-398084.95</v>
      </c>
    </row>
    <row r="10" spans="2:9" ht="15">
      <c r="B10" s="2">
        <v>45352</v>
      </c>
      <c r="C10" s="3">
        <v>83199</v>
      </c>
      <c r="D10" s="3" t="s">
        <v>11</v>
      </c>
      <c r="E10" s="3" t="s">
        <v>338</v>
      </c>
      <c r="G10" s="4">
        <v>0</v>
      </c>
      <c r="H10" s="4">
        <v>48920</v>
      </c>
      <c r="I10" s="4">
        <v>-447004.95</v>
      </c>
    </row>
    <row r="11" spans="2:9" ht="15">
      <c r="B11" s="2">
        <v>45352</v>
      </c>
      <c r="C11" s="3">
        <v>83204</v>
      </c>
      <c r="D11" s="3" t="s">
        <v>11</v>
      </c>
      <c r="E11" s="3" t="s">
        <v>339</v>
      </c>
      <c r="G11" s="4">
        <v>0</v>
      </c>
      <c r="H11" s="4">
        <v>1447709.33</v>
      </c>
      <c r="I11" s="4">
        <v>-1894714.28</v>
      </c>
    </row>
    <row r="12" spans="2:9" ht="38.25">
      <c r="B12" s="2">
        <v>45355</v>
      </c>
      <c r="C12" s="3">
        <v>83008</v>
      </c>
      <c r="D12" s="3" t="s">
        <v>263</v>
      </c>
      <c r="E12" s="3" t="s">
        <v>340</v>
      </c>
      <c r="G12" s="4">
        <v>1894714.28</v>
      </c>
      <c r="H12" s="4">
        <v>0</v>
      </c>
      <c r="I12" s="4">
        <v>0</v>
      </c>
    </row>
    <row r="13" spans="2:9" ht="15">
      <c r="B13" s="2">
        <v>45357</v>
      </c>
      <c r="C13" s="3">
        <v>83208</v>
      </c>
      <c r="D13" s="3" t="s">
        <v>11</v>
      </c>
      <c r="E13" s="3" t="s">
        <v>341</v>
      </c>
      <c r="G13" s="4">
        <v>0</v>
      </c>
      <c r="H13" s="4">
        <v>255653.33</v>
      </c>
      <c r="I13" s="4">
        <v>-255653.33</v>
      </c>
    </row>
    <row r="14" spans="2:9" ht="15">
      <c r="B14" s="2">
        <v>45357</v>
      </c>
      <c r="C14" s="3">
        <v>83212</v>
      </c>
      <c r="D14" s="3" t="s">
        <v>11</v>
      </c>
      <c r="E14" s="3" t="s">
        <v>342</v>
      </c>
      <c r="G14" s="4">
        <v>0</v>
      </c>
      <c r="H14" s="4">
        <v>280266.67</v>
      </c>
      <c r="I14" s="4">
        <v>-535920</v>
      </c>
    </row>
    <row r="15" spans="2:9" ht="38.25">
      <c r="B15" s="2">
        <v>45358</v>
      </c>
      <c r="C15" s="3">
        <v>83012</v>
      </c>
      <c r="D15" s="3" t="s">
        <v>263</v>
      </c>
      <c r="E15" s="3" t="s">
        <v>343</v>
      </c>
      <c r="G15" s="4">
        <v>607798.57</v>
      </c>
      <c r="H15" s="4">
        <v>0</v>
      </c>
      <c r="I15" s="4">
        <v>71878.57</v>
      </c>
    </row>
    <row r="16" spans="2:9" ht="15">
      <c r="B16" s="2">
        <v>45359</v>
      </c>
      <c r="C16" s="3">
        <v>83218</v>
      </c>
      <c r="D16" s="3" t="s">
        <v>11</v>
      </c>
      <c r="E16" s="3" t="s">
        <v>344</v>
      </c>
      <c r="G16" s="4">
        <v>0</v>
      </c>
      <c r="H16" s="4">
        <v>71878.57</v>
      </c>
      <c r="I16" s="4">
        <v>0</v>
      </c>
    </row>
    <row r="17" spans="2:9" ht="15">
      <c r="B17" s="2">
        <v>45362</v>
      </c>
      <c r="C17" s="3">
        <v>83222</v>
      </c>
      <c r="D17" s="3" t="s">
        <v>11</v>
      </c>
      <c r="E17" s="3" t="s">
        <v>345</v>
      </c>
      <c r="G17" s="4">
        <v>0</v>
      </c>
      <c r="H17" s="4">
        <v>1438425.82</v>
      </c>
      <c r="I17" s="4">
        <v>-1438425.82</v>
      </c>
    </row>
    <row r="18" spans="2:9" ht="38.25">
      <c r="B18" s="2">
        <v>45363</v>
      </c>
      <c r="C18" s="3">
        <v>83409</v>
      </c>
      <c r="D18" s="3" t="s">
        <v>263</v>
      </c>
      <c r="E18" s="3" t="s">
        <v>346</v>
      </c>
      <c r="G18" s="4">
        <v>1438425.82</v>
      </c>
      <c r="H18" s="4">
        <v>0</v>
      </c>
      <c r="I18" s="4">
        <v>0</v>
      </c>
    </row>
    <row r="19" spans="2:9" ht="15">
      <c r="B19" s="2">
        <v>45371</v>
      </c>
      <c r="C19" s="3">
        <v>83815</v>
      </c>
      <c r="D19" s="3" t="s">
        <v>11</v>
      </c>
      <c r="E19" s="3" t="s">
        <v>347</v>
      </c>
      <c r="G19" s="4">
        <v>0</v>
      </c>
      <c r="H19" s="4">
        <v>88480</v>
      </c>
      <c r="I19" s="4">
        <v>-88480</v>
      </c>
    </row>
    <row r="20" spans="2:9" ht="15">
      <c r="B20" s="2">
        <v>45371</v>
      </c>
      <c r="C20" s="3">
        <v>83820</v>
      </c>
      <c r="D20" s="3" t="s">
        <v>11</v>
      </c>
      <c r="E20" s="3" t="s">
        <v>348</v>
      </c>
      <c r="G20" s="4">
        <v>0</v>
      </c>
      <c r="H20" s="4">
        <v>333936.67</v>
      </c>
      <c r="I20" s="4">
        <v>-422416.67</v>
      </c>
    </row>
    <row r="21" spans="2:9" ht="38.25">
      <c r="B21" s="2">
        <v>45372</v>
      </c>
      <c r="C21" s="3">
        <v>83828</v>
      </c>
      <c r="D21" s="3" t="s">
        <v>263</v>
      </c>
      <c r="E21" s="3" t="s">
        <v>349</v>
      </c>
      <c r="G21" s="4">
        <v>422416.67</v>
      </c>
      <c r="H21" s="4">
        <v>0</v>
      </c>
      <c r="I21" s="4">
        <v>0</v>
      </c>
    </row>
    <row r="22" spans="7:8" ht="15">
      <c r="G22" s="5">
        <f>SUM(G9:G21)</f>
        <v>4363355.34</v>
      </c>
      <c r="H22" s="5">
        <f>SUM(H9:H21)</f>
        <v>4363355.34</v>
      </c>
    </row>
    <row r="23" spans="6:9" ht="15">
      <c r="F23" s="258" t="s">
        <v>350</v>
      </c>
      <c r="G23" s="253"/>
      <c r="H23" s="253"/>
      <c r="I23" s="253"/>
    </row>
    <row r="25" spans="6:9" ht="15">
      <c r="F25" s="258" t="s">
        <v>351</v>
      </c>
      <c r="G25" s="253"/>
      <c r="H25" s="253"/>
      <c r="I25" s="253"/>
    </row>
    <row r="26" spans="6:9" ht="15">
      <c r="F26" s="258" t="s">
        <v>246</v>
      </c>
      <c r="G26" s="253"/>
      <c r="H26" s="253"/>
      <c r="I26" s="253"/>
    </row>
    <row r="28" ht="15.75" thickBot="1"/>
    <row r="29" spans="2:11" ht="15.75">
      <c r="B29" s="6"/>
      <c r="C29" s="7"/>
      <c r="D29" s="8"/>
      <c r="E29" s="8"/>
      <c r="F29" s="8"/>
      <c r="G29" s="8"/>
      <c r="H29" s="8"/>
      <c r="I29" s="8"/>
      <c r="J29" s="8"/>
      <c r="K29" s="9"/>
    </row>
    <row r="30" spans="2:11" ht="15.75">
      <c r="B30" s="10"/>
      <c r="C30" s="56"/>
      <c r="D30" s="56"/>
      <c r="E30" s="56"/>
      <c r="F30" s="56"/>
      <c r="G30" s="56"/>
      <c r="H30" s="56"/>
      <c r="I30" s="56"/>
      <c r="J30" s="56"/>
      <c r="K30" s="11"/>
    </row>
    <row r="31" spans="2:11" ht="15.75">
      <c r="B31" s="10"/>
      <c r="C31" s="56"/>
      <c r="D31" s="56"/>
      <c r="E31" s="56"/>
      <c r="F31" s="56"/>
      <c r="G31" s="56"/>
      <c r="H31" s="56"/>
      <c r="I31" s="56"/>
      <c r="J31" s="56"/>
      <c r="K31" s="11"/>
    </row>
    <row r="32" spans="2:11" ht="15.75">
      <c r="B32" s="10"/>
      <c r="C32" s="56"/>
      <c r="D32" s="56"/>
      <c r="E32" s="56"/>
      <c r="F32" s="56"/>
      <c r="G32" s="56"/>
      <c r="H32" s="56"/>
      <c r="I32" s="56"/>
      <c r="J32" s="56"/>
      <c r="K32" s="11"/>
    </row>
    <row r="33" spans="2:11" ht="15.75">
      <c r="B33" s="10"/>
      <c r="C33" s="56"/>
      <c r="D33" s="56"/>
      <c r="E33" s="56"/>
      <c r="F33" s="56"/>
      <c r="G33" s="56"/>
      <c r="H33" s="56"/>
      <c r="I33" s="56"/>
      <c r="J33" s="56"/>
      <c r="K33" s="11"/>
    </row>
    <row r="34" spans="2:11" ht="15.75">
      <c r="B34" s="10"/>
      <c r="C34" s="56"/>
      <c r="D34" s="56"/>
      <c r="E34" s="56"/>
      <c r="F34" s="56"/>
      <c r="G34" s="56"/>
      <c r="H34" s="56"/>
      <c r="I34" s="56"/>
      <c r="J34" s="56"/>
      <c r="K34" s="11"/>
    </row>
    <row r="35" spans="2:11" ht="15.75">
      <c r="B35" s="259" t="s">
        <v>192</v>
      </c>
      <c r="C35" s="250"/>
      <c r="D35" s="250"/>
      <c r="E35" s="250"/>
      <c r="F35" s="250"/>
      <c r="G35" s="250"/>
      <c r="H35" s="250"/>
      <c r="I35" s="250"/>
      <c r="J35" s="250"/>
      <c r="K35" s="260"/>
    </row>
    <row r="36" spans="2:11" ht="15">
      <c r="B36" s="261" t="s">
        <v>412</v>
      </c>
      <c r="C36" s="243"/>
      <c r="D36" s="243"/>
      <c r="E36" s="243"/>
      <c r="F36" s="243"/>
      <c r="G36" s="243"/>
      <c r="H36" s="243"/>
      <c r="I36" s="243"/>
      <c r="J36" s="243"/>
      <c r="K36" s="262"/>
    </row>
    <row r="37" spans="2:11" ht="15">
      <c r="B37" s="261" t="s">
        <v>413</v>
      </c>
      <c r="C37" s="243"/>
      <c r="D37" s="243"/>
      <c r="E37" s="243"/>
      <c r="F37" s="243"/>
      <c r="G37" s="243"/>
      <c r="H37" s="243"/>
      <c r="I37" s="243"/>
      <c r="J37" s="243"/>
      <c r="K37" s="262"/>
    </row>
    <row r="38" spans="2:11" ht="15.75">
      <c r="B38" s="10"/>
      <c r="C38" s="59" t="s">
        <v>195</v>
      </c>
      <c r="D38" s="59"/>
      <c r="E38" s="59"/>
      <c r="F38" s="59"/>
      <c r="G38" s="59"/>
      <c r="H38" s="59"/>
      <c r="I38" s="59"/>
      <c r="J38" s="59"/>
      <c r="K38" s="16"/>
    </row>
    <row r="39" spans="2:11" ht="15.75">
      <c r="B39" s="10"/>
      <c r="C39" s="60" t="s">
        <v>414</v>
      </c>
      <c r="D39" s="60"/>
      <c r="E39" s="61"/>
      <c r="F39" s="61"/>
      <c r="G39" s="61"/>
      <c r="H39" s="61"/>
      <c r="I39" s="60" t="s">
        <v>197</v>
      </c>
      <c r="J39" s="60"/>
      <c r="K39" s="113" t="s">
        <v>415</v>
      </c>
    </row>
    <row r="40" spans="2:11" ht="15.75">
      <c r="B40" s="10"/>
      <c r="C40" s="62" t="s">
        <v>199</v>
      </c>
      <c r="D40" s="18" t="s">
        <v>200</v>
      </c>
      <c r="E40" s="19"/>
      <c r="F40" s="63"/>
      <c r="G40" s="20"/>
      <c r="H40" s="62"/>
      <c r="I40" s="62"/>
      <c r="J40" s="63"/>
      <c r="K40" s="21"/>
    </row>
    <row r="41" spans="2:11" ht="15.75">
      <c r="B41" s="10"/>
      <c r="C41" s="62" t="s">
        <v>201</v>
      </c>
      <c r="D41" s="64"/>
      <c r="E41" s="65"/>
      <c r="F41" s="63"/>
      <c r="G41" s="22"/>
      <c r="H41" s="62" t="s">
        <v>406</v>
      </c>
      <c r="I41" s="62"/>
      <c r="J41" s="63"/>
      <c r="K41" s="21"/>
    </row>
    <row r="42" spans="2:11" ht="16.5" thickBot="1">
      <c r="B42" s="23"/>
      <c r="C42" s="24"/>
      <c r="D42" s="25"/>
      <c r="E42" s="26"/>
      <c r="F42" s="27"/>
      <c r="G42" s="28"/>
      <c r="H42" s="24"/>
      <c r="I42" s="24"/>
      <c r="J42" s="27"/>
      <c r="K42" s="29"/>
    </row>
    <row r="43" spans="2:11" ht="16.5" thickTop="1">
      <c r="B43" s="30"/>
      <c r="C43" s="66"/>
      <c r="D43" s="66"/>
      <c r="E43" s="66"/>
      <c r="F43" s="66"/>
      <c r="G43" s="66"/>
      <c r="H43" s="66"/>
      <c r="I43" s="66"/>
      <c r="J43" s="66"/>
      <c r="K43" s="32" t="s">
        <v>203</v>
      </c>
    </row>
    <row r="44" spans="2:11" ht="15.75">
      <c r="B44" s="30"/>
      <c r="C44" s="67" t="s">
        <v>204</v>
      </c>
      <c r="D44" s="67"/>
      <c r="E44" s="67"/>
      <c r="F44" s="67"/>
      <c r="G44" s="67"/>
      <c r="H44" s="234"/>
      <c r="I44" s="234"/>
      <c r="J44" s="234"/>
      <c r="K44" s="33"/>
    </row>
    <row r="45" spans="2:11" ht="15.75">
      <c r="B45" s="30"/>
      <c r="C45" s="66"/>
      <c r="D45" s="66"/>
      <c r="E45" s="66"/>
      <c r="F45" s="66"/>
      <c r="G45" s="66"/>
      <c r="H45" s="66"/>
      <c r="I45" s="66"/>
      <c r="J45" s="66"/>
      <c r="K45" s="33"/>
    </row>
    <row r="46" spans="2:11" ht="15.75">
      <c r="B46" s="30"/>
      <c r="C46" s="69" t="s">
        <v>205</v>
      </c>
      <c r="D46" s="69"/>
      <c r="E46" s="69"/>
      <c r="F46" s="69"/>
      <c r="G46" s="69"/>
      <c r="H46" s="66"/>
      <c r="I46" s="66"/>
      <c r="J46" s="66"/>
      <c r="K46" s="33"/>
    </row>
    <row r="47" spans="2:11" ht="15.75">
      <c r="B47" s="30"/>
      <c r="C47" s="66" t="s">
        <v>416</v>
      </c>
      <c r="D47" s="66"/>
      <c r="E47" s="66"/>
      <c r="F47" s="66"/>
      <c r="G47" s="66"/>
      <c r="H47" s="248"/>
      <c r="I47" s="248"/>
      <c r="J47" s="248"/>
      <c r="K47" s="33">
        <v>4363355.34</v>
      </c>
    </row>
    <row r="48" spans="2:11" ht="15.75">
      <c r="B48" s="30"/>
      <c r="C48" s="66" t="s">
        <v>417</v>
      </c>
      <c r="D48" s="66"/>
      <c r="E48" s="66"/>
      <c r="F48" s="66"/>
      <c r="G48" s="66"/>
      <c r="H48" s="70"/>
      <c r="I48" s="70"/>
      <c r="J48" s="70"/>
      <c r="K48" s="33"/>
    </row>
    <row r="49" spans="2:11" ht="15.75">
      <c r="B49" s="30"/>
      <c r="C49" s="268"/>
      <c r="D49" s="269"/>
      <c r="E49" s="269"/>
      <c r="F49" s="269"/>
      <c r="G49" s="71"/>
      <c r="H49" s="234"/>
      <c r="I49" s="234"/>
      <c r="J49" s="234"/>
      <c r="K49" s="132"/>
    </row>
    <row r="50" spans="2:11" ht="15.75">
      <c r="B50" s="30"/>
      <c r="C50" s="66"/>
      <c r="D50" s="66"/>
      <c r="E50" s="66"/>
      <c r="F50" s="66"/>
      <c r="G50" s="66"/>
      <c r="H50" s="68"/>
      <c r="I50" s="68"/>
      <c r="J50" s="68"/>
      <c r="K50" s="34"/>
    </row>
    <row r="51" spans="2:11" ht="15.75">
      <c r="B51" s="30"/>
      <c r="C51" s="67" t="s">
        <v>212</v>
      </c>
      <c r="D51" s="67"/>
      <c r="E51" s="67"/>
      <c r="F51" s="67"/>
      <c r="G51" s="67"/>
      <c r="H51" s="66"/>
      <c r="I51" s="66"/>
      <c r="J51" s="66"/>
      <c r="K51" s="35">
        <f>+K44+K47+K48+K49</f>
        <v>4363355.34</v>
      </c>
    </row>
    <row r="52" spans="2:11" ht="15.75">
      <c r="B52" s="30"/>
      <c r="C52" s="66"/>
      <c r="D52" s="66"/>
      <c r="E52" s="66"/>
      <c r="F52" s="66"/>
      <c r="G52" s="66"/>
      <c r="H52" s="66"/>
      <c r="I52" s="66"/>
      <c r="J52" s="66"/>
      <c r="K52" s="33"/>
    </row>
    <row r="53" spans="2:11" ht="15.75">
      <c r="B53" s="30"/>
      <c r="C53" s="69" t="s">
        <v>213</v>
      </c>
      <c r="D53" s="69"/>
      <c r="E53" s="69"/>
      <c r="F53" s="69"/>
      <c r="G53" s="69"/>
      <c r="H53" s="66"/>
      <c r="I53" s="66"/>
      <c r="J53" s="66"/>
      <c r="K53" s="33"/>
    </row>
    <row r="54" spans="2:11" ht="15.75">
      <c r="B54" s="30"/>
      <c r="C54" s="66" t="s">
        <v>214</v>
      </c>
      <c r="D54" s="66"/>
      <c r="E54" s="66"/>
      <c r="F54" s="66"/>
      <c r="G54" s="66"/>
      <c r="H54" s="68"/>
      <c r="I54" s="68"/>
      <c r="J54" s="68"/>
      <c r="K54" s="33">
        <v>4363355.34</v>
      </c>
    </row>
    <row r="55" spans="2:11" ht="15.75">
      <c r="B55" s="30"/>
      <c r="C55" s="66" t="s">
        <v>215</v>
      </c>
      <c r="D55" s="66"/>
      <c r="E55" s="66"/>
      <c r="F55" s="66"/>
      <c r="G55" s="66"/>
      <c r="H55" s="234"/>
      <c r="I55" s="234"/>
      <c r="J55" s="234"/>
      <c r="K55" s="33"/>
    </row>
    <row r="56" spans="2:11" ht="15.75">
      <c r="B56" s="30"/>
      <c r="C56" s="66" t="s">
        <v>256</v>
      </c>
      <c r="D56" s="66"/>
      <c r="E56" s="66"/>
      <c r="F56" s="66"/>
      <c r="G56" s="66"/>
      <c r="H56" s="68"/>
      <c r="I56" s="68"/>
      <c r="J56" s="68"/>
      <c r="K56" s="33"/>
    </row>
    <row r="57" spans="2:11" ht="15.75">
      <c r="B57" s="30"/>
      <c r="C57" s="66"/>
      <c r="D57" s="66"/>
      <c r="E57" s="66"/>
      <c r="F57" s="66"/>
      <c r="G57" s="66"/>
      <c r="H57" s="68"/>
      <c r="I57" s="68"/>
      <c r="J57" s="68"/>
      <c r="K57" s="34"/>
    </row>
    <row r="58" spans="2:11" ht="16.5" thickBot="1">
      <c r="B58" s="30"/>
      <c r="C58" s="67" t="s">
        <v>216</v>
      </c>
      <c r="D58" s="67"/>
      <c r="E58" s="67"/>
      <c r="F58" s="67"/>
      <c r="G58" s="67"/>
      <c r="H58" s="234"/>
      <c r="I58" s="234"/>
      <c r="J58" s="234"/>
      <c r="K58" s="36">
        <f>+K51-K54-K56</f>
        <v>0</v>
      </c>
    </row>
    <row r="59" spans="2:11" ht="16.5" thickTop="1">
      <c r="B59" s="124"/>
      <c r="C59" s="133"/>
      <c r="D59" s="133"/>
      <c r="E59" s="133"/>
      <c r="F59" s="133"/>
      <c r="G59" s="133"/>
      <c r="H59" s="126"/>
      <c r="I59" s="126"/>
      <c r="J59" s="126"/>
      <c r="K59" s="134"/>
    </row>
    <row r="60" spans="2:11" ht="15.75">
      <c r="B60" s="30"/>
      <c r="C60" s="66"/>
      <c r="D60" s="66"/>
      <c r="E60" s="66"/>
      <c r="F60" s="66"/>
      <c r="G60" s="66"/>
      <c r="H60" s="66"/>
      <c r="I60" s="66"/>
      <c r="J60" s="66"/>
      <c r="K60" s="31"/>
    </row>
    <row r="61" spans="2:11" ht="15.75">
      <c r="B61" s="30"/>
      <c r="C61" s="66"/>
      <c r="D61" s="66"/>
      <c r="E61" s="66"/>
      <c r="F61" s="66"/>
      <c r="G61" s="66"/>
      <c r="H61" s="66"/>
      <c r="I61" s="66"/>
      <c r="J61" s="66"/>
      <c r="K61" s="32" t="s">
        <v>217</v>
      </c>
    </row>
    <row r="62" spans="2:11" ht="15.75">
      <c r="B62" s="30"/>
      <c r="C62" s="67" t="s">
        <v>218</v>
      </c>
      <c r="D62" s="67"/>
      <c r="E62" s="67"/>
      <c r="F62" s="67"/>
      <c r="G62" s="67"/>
      <c r="H62" s="234"/>
      <c r="I62" s="234"/>
      <c r="J62" s="234"/>
      <c r="K62" s="33">
        <v>422416.67</v>
      </c>
    </row>
    <row r="63" spans="2:11" ht="15.75">
      <c r="B63" s="30"/>
      <c r="C63" s="67"/>
      <c r="D63" s="67"/>
      <c r="E63" s="67"/>
      <c r="F63" s="67"/>
      <c r="G63" s="67"/>
      <c r="H63" s="68"/>
      <c r="I63" s="68"/>
      <c r="J63" s="68"/>
      <c r="K63" s="33"/>
    </row>
    <row r="64" spans="2:11" ht="15.75">
      <c r="B64" s="30"/>
      <c r="C64" s="69" t="s">
        <v>205</v>
      </c>
      <c r="D64" s="69"/>
      <c r="E64" s="69"/>
      <c r="F64" s="69"/>
      <c r="G64" s="69"/>
      <c r="H64" s="66"/>
      <c r="I64" s="66"/>
      <c r="J64" s="66"/>
      <c r="K64" s="38"/>
    </row>
    <row r="65" spans="2:11" ht="15.75">
      <c r="B65" s="30"/>
      <c r="C65" s="66" t="s">
        <v>219</v>
      </c>
      <c r="D65" s="66"/>
      <c r="E65" s="66"/>
      <c r="F65" s="66"/>
      <c r="G65" s="66"/>
      <c r="H65" s="234"/>
      <c r="I65" s="234"/>
      <c r="J65" s="234"/>
      <c r="K65" s="33"/>
    </row>
    <row r="66" spans="2:11" ht="15.75">
      <c r="B66" s="30"/>
      <c r="C66" s="67" t="s">
        <v>212</v>
      </c>
      <c r="D66" s="67"/>
      <c r="E66" s="67"/>
      <c r="F66" s="67"/>
      <c r="G66" s="67"/>
      <c r="H66" s="241"/>
      <c r="I66" s="241"/>
      <c r="J66" s="241"/>
      <c r="K66" s="39"/>
    </row>
    <row r="67" spans="2:11" ht="15.75">
      <c r="B67" s="30"/>
      <c r="C67" s="66"/>
      <c r="D67" s="66"/>
      <c r="E67" s="66"/>
      <c r="F67" s="66"/>
      <c r="G67" s="66"/>
      <c r="H67" s="66"/>
      <c r="I67" s="66"/>
      <c r="J67" s="66"/>
      <c r="K67" s="38"/>
    </row>
    <row r="68" spans="2:11" ht="15.75">
      <c r="B68" s="30"/>
      <c r="C68" s="69" t="s">
        <v>213</v>
      </c>
      <c r="D68" s="69"/>
      <c r="E68" s="69"/>
      <c r="F68" s="69"/>
      <c r="G68" s="69"/>
      <c r="H68" s="66"/>
      <c r="I68" s="66"/>
      <c r="J68" s="66"/>
      <c r="K68" s="33"/>
    </row>
    <row r="69" spans="2:11" ht="15.75">
      <c r="B69" s="30"/>
      <c r="C69" s="66" t="s">
        <v>418</v>
      </c>
      <c r="D69" s="66"/>
      <c r="E69" s="66"/>
      <c r="F69" s="66"/>
      <c r="G69" s="66"/>
      <c r="H69" s="241"/>
      <c r="I69" s="241"/>
      <c r="J69" s="241"/>
      <c r="K69" s="33">
        <v>422416.67</v>
      </c>
    </row>
    <row r="70" spans="2:11" ht="15.75">
      <c r="B70" s="30"/>
      <c r="C70" s="66"/>
      <c r="D70" s="66"/>
      <c r="E70" s="66"/>
      <c r="F70" s="66"/>
      <c r="G70" s="66"/>
      <c r="H70" s="73"/>
      <c r="I70" s="73"/>
      <c r="J70" s="73"/>
      <c r="K70" s="34"/>
    </row>
    <row r="71" spans="2:11" ht="16.5" thickBot="1">
      <c r="B71" s="30"/>
      <c r="C71" s="67" t="s">
        <v>216</v>
      </c>
      <c r="D71" s="67"/>
      <c r="E71" s="67"/>
      <c r="F71" s="67"/>
      <c r="G71" s="67"/>
      <c r="H71" s="66"/>
      <c r="I71" s="66"/>
      <c r="J71" s="66"/>
      <c r="K71" s="41">
        <f>SUM(K62-K69)</f>
        <v>0</v>
      </c>
    </row>
    <row r="72" spans="2:11" ht="17.25" thickBot="1" thickTop="1">
      <c r="B72" s="42"/>
      <c r="C72" s="43"/>
      <c r="D72" s="43"/>
      <c r="E72" s="43"/>
      <c r="F72" s="43"/>
      <c r="G72" s="43"/>
      <c r="H72" s="44"/>
      <c r="I72" s="44"/>
      <c r="J72" s="44"/>
      <c r="K72" s="45"/>
    </row>
    <row r="73" spans="2:11" ht="16.5" thickTop="1">
      <c r="B73" s="30"/>
      <c r="C73" s="67"/>
      <c r="D73" s="67"/>
      <c r="E73" s="67"/>
      <c r="F73" s="67"/>
      <c r="G73" s="67"/>
      <c r="H73" s="66"/>
      <c r="I73" s="66"/>
      <c r="J73" s="66"/>
      <c r="K73" s="47"/>
    </row>
    <row r="74" spans="2:11" ht="15.75">
      <c r="B74" s="30"/>
      <c r="C74" s="67"/>
      <c r="D74" s="67"/>
      <c r="E74" s="67"/>
      <c r="F74" s="67"/>
      <c r="G74" s="67"/>
      <c r="H74" s="66"/>
      <c r="I74" s="66"/>
      <c r="J74" s="66"/>
      <c r="K74" s="47"/>
    </row>
    <row r="75" spans="2:11" ht="15.75">
      <c r="B75" s="48"/>
      <c r="C75" s="233" t="s">
        <v>419</v>
      </c>
      <c r="D75" s="233"/>
      <c r="E75" s="74"/>
      <c r="F75" s="50" t="s">
        <v>222</v>
      </c>
      <c r="G75" s="50" t="s">
        <v>222</v>
      </c>
      <c r="H75" s="50"/>
      <c r="I75" s="75"/>
      <c r="J75" s="49" t="s">
        <v>223</v>
      </c>
      <c r="K75" s="51" t="s">
        <v>305</v>
      </c>
    </row>
    <row r="76" spans="2:11" ht="15.75">
      <c r="B76" s="30"/>
      <c r="C76" s="239" t="s">
        <v>224</v>
      </c>
      <c r="D76" s="239"/>
      <c r="E76" s="68"/>
      <c r="F76" s="248" t="s">
        <v>225</v>
      </c>
      <c r="G76" s="248"/>
      <c r="H76" s="248"/>
      <c r="I76" s="66"/>
      <c r="J76" s="234" t="s">
        <v>226</v>
      </c>
      <c r="K76" s="270"/>
    </row>
    <row r="77" spans="2:11" ht="15.75">
      <c r="B77" s="30"/>
      <c r="C77" s="66"/>
      <c r="D77" s="66"/>
      <c r="E77" s="68"/>
      <c r="F77" s="68"/>
      <c r="G77" s="68"/>
      <c r="H77" s="68"/>
      <c r="I77" s="66"/>
      <c r="J77" s="68"/>
      <c r="K77" s="52"/>
    </row>
    <row r="78" spans="2:11" ht="15.75">
      <c r="B78" s="48"/>
      <c r="C78" s="233" t="s">
        <v>409</v>
      </c>
      <c r="D78" s="233"/>
      <c r="E78" s="74"/>
      <c r="F78" s="50" t="s">
        <v>228</v>
      </c>
      <c r="G78" s="50" t="s">
        <v>228</v>
      </c>
      <c r="H78" s="50"/>
      <c r="I78" s="75"/>
      <c r="J78" s="49" t="s">
        <v>229</v>
      </c>
      <c r="K78" s="51" t="s">
        <v>315</v>
      </c>
    </row>
    <row r="79" spans="2:11" ht="16.5" thickBot="1">
      <c r="B79" s="92"/>
      <c r="C79" s="264" t="s">
        <v>230</v>
      </c>
      <c r="D79" s="264"/>
      <c r="E79" s="55"/>
      <c r="F79" s="265" t="s">
        <v>231</v>
      </c>
      <c r="G79" s="265"/>
      <c r="H79" s="265"/>
      <c r="I79" s="54"/>
      <c r="J79" s="266" t="s">
        <v>232</v>
      </c>
      <c r="K79" s="267"/>
    </row>
  </sheetData>
  <protectedRanges>
    <protectedRange sqref="F78 J78" name="Rango1_2_1_1_1_2"/>
    <protectedRange sqref="J40:J42" name="Rango1_1_1_1_1"/>
    <protectedRange sqref="C78" name="Rango1_2_1_1_1_1_1"/>
    <protectedRange sqref="K75" name="Rango1_2_1_3_1_1_2"/>
    <protectedRange sqref="K78" name="Rango1_2_1_1_1_1_1_2"/>
    <protectedRange sqref="G75" name="Rango1_2_1_3_1_1_1"/>
    <protectedRange sqref="G78" name="Rango1_2_1_1_1_1_1_1"/>
  </protectedRanges>
  <mergeCells count="26">
    <mergeCell ref="H69:J69"/>
    <mergeCell ref="H66:J66"/>
    <mergeCell ref="C76:D76"/>
    <mergeCell ref="F76:H76"/>
    <mergeCell ref="J76:K76"/>
    <mergeCell ref="B2:I2"/>
    <mergeCell ref="B4:I4"/>
    <mergeCell ref="F23:I23"/>
    <mergeCell ref="F25:I25"/>
    <mergeCell ref="F26:I26"/>
    <mergeCell ref="C79:D79"/>
    <mergeCell ref="F79:H79"/>
    <mergeCell ref="J79:K79"/>
    <mergeCell ref="B35:K35"/>
    <mergeCell ref="B36:K36"/>
    <mergeCell ref="H44:J44"/>
    <mergeCell ref="H47:J47"/>
    <mergeCell ref="H49:J49"/>
    <mergeCell ref="C75:D75"/>
    <mergeCell ref="C78:D78"/>
    <mergeCell ref="B37:K37"/>
    <mergeCell ref="C49:F49"/>
    <mergeCell ref="H55:J55"/>
    <mergeCell ref="H58:J58"/>
    <mergeCell ref="H62:J62"/>
    <mergeCell ref="H65:J65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95EC2-BA2C-4DC6-AB37-012823D938D2}">
  <dimension ref="B2:K70"/>
  <sheetViews>
    <sheetView workbookViewId="0" topLeftCell="A4">
      <selection activeCell="F67" sqref="F67:H67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1.003906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252" t="s">
        <v>0</v>
      </c>
      <c r="C2" s="253"/>
      <c r="D2" s="253"/>
      <c r="E2" s="253"/>
      <c r="F2" s="253"/>
      <c r="G2" s="253"/>
      <c r="H2" s="253"/>
      <c r="I2" s="253"/>
    </row>
    <row r="3" ht="15" hidden="1"/>
    <row r="4" spans="2:9" ht="15">
      <c r="B4" s="254" t="s">
        <v>312</v>
      </c>
      <c r="C4" s="253"/>
      <c r="D4" s="253"/>
      <c r="E4" s="253"/>
      <c r="F4" s="253"/>
      <c r="G4" s="253"/>
      <c r="H4" s="253"/>
      <c r="I4" s="253"/>
    </row>
    <row r="7" spans="2:9" ht="15">
      <c r="B7" s="96" t="s">
        <v>1</v>
      </c>
      <c r="C7" s="96" t="s">
        <v>2</v>
      </c>
      <c r="D7" s="96" t="s">
        <v>3</v>
      </c>
      <c r="E7" s="96" t="s">
        <v>4</v>
      </c>
      <c r="G7" s="96" t="s">
        <v>5</v>
      </c>
      <c r="H7" s="96" t="s">
        <v>6</v>
      </c>
      <c r="I7" s="96" t="s">
        <v>7</v>
      </c>
    </row>
    <row r="8" spans="2:9" ht="15">
      <c r="B8" s="97">
        <v>45351</v>
      </c>
      <c r="C8" s="98">
        <v>0</v>
      </c>
      <c r="D8" s="98" t="s">
        <v>8</v>
      </c>
      <c r="E8" s="98"/>
      <c r="G8" s="99">
        <v>225540</v>
      </c>
      <c r="H8" s="99">
        <v>225540</v>
      </c>
      <c r="I8" s="99">
        <v>0</v>
      </c>
    </row>
    <row r="9" spans="7:8" ht="15">
      <c r="G9" s="103">
        <f ca="1">SUM(G9)</f>
        <v>0</v>
      </c>
      <c r="H9" s="103">
        <f ca="1">SUM(H9)</f>
        <v>0</v>
      </c>
    </row>
    <row r="10" spans="6:9" ht="15">
      <c r="F10" s="255" t="s">
        <v>307</v>
      </c>
      <c r="G10" s="253"/>
      <c r="H10" s="253"/>
      <c r="I10" s="253"/>
    </row>
    <row r="12" spans="6:9" ht="15">
      <c r="F12" s="255" t="s">
        <v>308</v>
      </c>
      <c r="G12" s="253"/>
      <c r="H12" s="253"/>
      <c r="I12" s="253"/>
    </row>
    <row r="13" spans="6:9" ht="15">
      <c r="F13" s="255" t="s">
        <v>269</v>
      </c>
      <c r="G13" s="253"/>
      <c r="H13" s="253"/>
      <c r="I13" s="253"/>
    </row>
    <row r="14" ht="15.75" thickBot="1"/>
    <row r="15" spans="2:11" ht="15.75">
      <c r="B15" s="6"/>
      <c r="C15" s="101"/>
      <c r="D15" s="8"/>
      <c r="E15" s="8"/>
      <c r="F15" s="8"/>
      <c r="G15" s="8"/>
      <c r="H15" s="8"/>
      <c r="I15" s="8"/>
      <c r="J15" s="8"/>
      <c r="K15" s="9"/>
    </row>
    <row r="16" spans="2:11" ht="15.75">
      <c r="B16" s="10"/>
      <c r="C16" s="56"/>
      <c r="D16" s="56"/>
      <c r="E16" s="56"/>
      <c r="F16" s="56"/>
      <c r="G16" s="56"/>
      <c r="H16" s="56"/>
      <c r="I16" s="56"/>
      <c r="J16" s="56"/>
      <c r="K16" s="11"/>
    </row>
    <row r="17" spans="2:11" ht="15.75">
      <c r="B17" s="10"/>
      <c r="C17" s="56"/>
      <c r="D17" s="56"/>
      <c r="E17" s="56"/>
      <c r="F17" s="56"/>
      <c r="G17" s="56"/>
      <c r="H17" s="56"/>
      <c r="I17" s="56"/>
      <c r="J17" s="56"/>
      <c r="K17" s="11"/>
    </row>
    <row r="18" spans="2:11" ht="15.75">
      <c r="B18" s="10"/>
      <c r="C18" s="56"/>
      <c r="D18" s="56"/>
      <c r="E18" s="56"/>
      <c r="F18" s="56"/>
      <c r="G18" s="56"/>
      <c r="H18" s="56"/>
      <c r="I18" s="56"/>
      <c r="J18" s="56"/>
      <c r="K18" s="11"/>
    </row>
    <row r="19" spans="2:11" ht="15.75">
      <c r="B19" s="10"/>
      <c r="C19" s="56"/>
      <c r="D19" s="56"/>
      <c r="E19" s="56"/>
      <c r="F19" s="56"/>
      <c r="G19" s="56"/>
      <c r="H19" s="56"/>
      <c r="I19" s="56"/>
      <c r="J19" s="56"/>
      <c r="K19" s="11"/>
    </row>
    <row r="20" spans="2:11" ht="15.75">
      <c r="B20" s="10"/>
      <c r="C20" s="56"/>
      <c r="D20" s="56"/>
      <c r="E20" s="56"/>
      <c r="F20" s="56"/>
      <c r="G20" s="56"/>
      <c r="H20" s="56"/>
      <c r="I20" s="56"/>
      <c r="J20" s="56"/>
      <c r="K20" s="11"/>
    </row>
    <row r="21" spans="2:11" ht="15.75">
      <c r="B21" s="10"/>
      <c r="C21" s="56"/>
      <c r="D21" s="56"/>
      <c r="E21" s="56"/>
      <c r="F21" s="56"/>
      <c r="G21" s="56"/>
      <c r="H21" s="56"/>
      <c r="I21" s="56"/>
      <c r="J21" s="56"/>
      <c r="K21" s="11"/>
    </row>
    <row r="22" spans="2:11" ht="15.75">
      <c r="B22" s="259" t="s">
        <v>192</v>
      </c>
      <c r="C22" s="250"/>
      <c r="D22" s="250"/>
      <c r="E22" s="250"/>
      <c r="F22" s="250"/>
      <c r="G22" s="250"/>
      <c r="H22" s="250"/>
      <c r="I22" s="250"/>
      <c r="J22" s="250"/>
      <c r="K22" s="260"/>
    </row>
    <row r="23" spans="2:11" ht="15">
      <c r="B23" s="261" t="s">
        <v>283</v>
      </c>
      <c r="C23" s="243"/>
      <c r="D23" s="243"/>
      <c r="E23" s="243"/>
      <c r="F23" s="243"/>
      <c r="G23" s="243"/>
      <c r="H23" s="243"/>
      <c r="I23" s="243"/>
      <c r="J23" s="243"/>
      <c r="K23" s="262"/>
    </row>
    <row r="24" spans="2:11" ht="15.75">
      <c r="B24" s="14"/>
      <c r="C24" s="58"/>
      <c r="D24" s="58"/>
      <c r="E24" s="273" t="s">
        <v>313</v>
      </c>
      <c r="F24" s="273"/>
      <c r="G24" s="273"/>
      <c r="H24" s="273"/>
      <c r="I24" s="273"/>
      <c r="J24" s="58"/>
      <c r="K24" s="15"/>
    </row>
    <row r="25" spans="2:11" ht="15.75">
      <c r="B25" s="14"/>
      <c r="C25" s="58"/>
      <c r="D25" s="58"/>
      <c r="E25" s="58"/>
      <c r="F25" s="58"/>
      <c r="G25" s="58"/>
      <c r="H25" s="58"/>
      <c r="I25" s="58"/>
      <c r="J25" s="58"/>
      <c r="K25" s="15"/>
    </row>
    <row r="26" spans="2:11" ht="15.75">
      <c r="B26" s="10"/>
      <c r="C26" s="59" t="s">
        <v>195</v>
      </c>
      <c r="D26" s="59"/>
      <c r="E26" s="59"/>
      <c r="F26" s="59"/>
      <c r="G26" s="59"/>
      <c r="H26" s="59"/>
      <c r="I26" s="59"/>
      <c r="J26" s="59"/>
      <c r="K26" s="16"/>
    </row>
    <row r="27" spans="2:11" ht="15.75">
      <c r="B27" s="10"/>
      <c r="C27" s="60" t="s">
        <v>314</v>
      </c>
      <c r="D27" s="60"/>
      <c r="E27" s="61"/>
      <c r="F27" s="61"/>
      <c r="G27" s="61"/>
      <c r="H27" s="61"/>
      <c r="I27" s="60"/>
      <c r="J27" s="102" t="s">
        <v>286</v>
      </c>
      <c r="K27" s="17"/>
    </row>
    <row r="28" spans="2:11" ht="15.75">
      <c r="B28" s="10"/>
      <c r="C28" s="62" t="s">
        <v>199</v>
      </c>
      <c r="D28" s="18" t="s">
        <v>200</v>
      </c>
      <c r="E28" s="19"/>
      <c r="F28" s="79"/>
      <c r="G28" s="22"/>
      <c r="H28" s="80"/>
      <c r="I28" s="62"/>
      <c r="J28" s="63"/>
      <c r="K28" s="21"/>
    </row>
    <row r="29" spans="2:11" ht="15.75">
      <c r="B29" s="10"/>
      <c r="C29" s="62" t="s">
        <v>201</v>
      </c>
      <c r="D29" s="64"/>
      <c r="E29" s="65"/>
      <c r="F29" s="63"/>
      <c r="G29" s="22"/>
      <c r="H29" s="62" t="s">
        <v>251</v>
      </c>
      <c r="I29" s="62"/>
      <c r="J29" s="63"/>
      <c r="K29" s="21"/>
    </row>
    <row r="30" spans="2:11" ht="16.5" thickBot="1">
      <c r="B30" s="10"/>
      <c r="C30" s="62"/>
      <c r="D30" s="64"/>
      <c r="E30" s="65"/>
      <c r="F30" s="63"/>
      <c r="G30" s="20"/>
      <c r="H30" s="62"/>
      <c r="I30" s="62"/>
      <c r="J30" s="63"/>
      <c r="K30" s="21"/>
    </row>
    <row r="31" spans="2:11" ht="16.5" thickTop="1">
      <c r="B31" s="82"/>
      <c r="C31" s="83"/>
      <c r="D31" s="83"/>
      <c r="E31" s="83"/>
      <c r="F31" s="83"/>
      <c r="G31" s="83"/>
      <c r="H31" s="83"/>
      <c r="I31" s="83"/>
      <c r="J31" s="83"/>
      <c r="K31" s="84"/>
    </row>
    <row r="32" spans="2:11" ht="15.75">
      <c r="B32" s="30"/>
      <c r="C32" s="66"/>
      <c r="D32" s="66"/>
      <c r="E32" s="66"/>
      <c r="F32" s="66"/>
      <c r="G32" s="66"/>
      <c r="H32" s="66"/>
      <c r="I32" s="66"/>
      <c r="J32" s="66"/>
      <c r="K32" s="32" t="s">
        <v>203</v>
      </c>
    </row>
    <row r="33" spans="2:11" ht="15.75">
      <c r="B33" s="30"/>
      <c r="C33" s="67" t="s">
        <v>204</v>
      </c>
      <c r="D33" s="67"/>
      <c r="E33" s="67"/>
      <c r="F33" s="67"/>
      <c r="G33" s="67"/>
      <c r="H33" s="234"/>
      <c r="I33" s="234"/>
      <c r="J33" s="234"/>
      <c r="K33" s="33">
        <v>0</v>
      </c>
    </row>
    <row r="34" spans="2:11" ht="15.75">
      <c r="B34" s="30"/>
      <c r="C34" s="66"/>
      <c r="D34" s="66"/>
      <c r="E34" s="66"/>
      <c r="F34" s="66"/>
      <c r="G34" s="66"/>
      <c r="H34" s="66"/>
      <c r="I34" s="66"/>
      <c r="J34" s="66"/>
      <c r="K34" s="33"/>
    </row>
    <row r="35" spans="2:11" ht="15.75">
      <c r="B35" s="30"/>
      <c r="C35" s="69" t="s">
        <v>205</v>
      </c>
      <c r="D35" s="69"/>
      <c r="E35" s="69"/>
      <c r="F35" s="69"/>
      <c r="G35" s="69"/>
      <c r="H35" s="66"/>
      <c r="I35" s="66"/>
      <c r="J35" s="66"/>
      <c r="K35" s="33"/>
    </row>
    <row r="36" spans="2:11" ht="15.75">
      <c r="B36" s="30"/>
      <c r="C36" s="66" t="s">
        <v>287</v>
      </c>
      <c r="D36" s="66"/>
      <c r="E36" s="66"/>
      <c r="F36" s="66"/>
      <c r="G36" s="66"/>
      <c r="H36" s="248"/>
      <c r="I36" s="248"/>
      <c r="J36" s="248"/>
      <c r="K36" s="33">
        <v>0</v>
      </c>
    </row>
    <row r="37" spans="2:11" ht="15.75">
      <c r="B37" s="30"/>
      <c r="C37" s="66" t="s">
        <v>253</v>
      </c>
      <c r="D37" s="66"/>
      <c r="E37" s="66"/>
      <c r="F37" s="66"/>
      <c r="G37" s="66"/>
      <c r="H37" s="234"/>
      <c r="I37" s="234"/>
      <c r="J37" s="234"/>
      <c r="K37" s="33"/>
    </row>
    <row r="38" spans="2:11" ht="15.75">
      <c r="B38" s="30"/>
      <c r="C38" s="66"/>
      <c r="D38" s="66"/>
      <c r="E38" s="66"/>
      <c r="F38" s="66"/>
      <c r="G38" s="66"/>
      <c r="H38" s="68"/>
      <c r="I38" s="68"/>
      <c r="J38" s="68"/>
      <c r="K38" s="33"/>
    </row>
    <row r="39" spans="2:11" ht="15.75">
      <c r="B39" s="30"/>
      <c r="C39" s="67" t="s">
        <v>212</v>
      </c>
      <c r="D39" s="67"/>
      <c r="E39" s="67"/>
      <c r="F39" s="67"/>
      <c r="G39" s="67"/>
      <c r="H39" s="66"/>
      <c r="I39" s="66"/>
      <c r="J39" s="66"/>
      <c r="K39" s="85">
        <f>+K33+K36</f>
        <v>0</v>
      </c>
    </row>
    <row r="40" spans="2:11" ht="15.75">
      <c r="B40" s="30"/>
      <c r="C40" s="66"/>
      <c r="D40" s="66"/>
      <c r="E40" s="66"/>
      <c r="F40" s="66"/>
      <c r="G40" s="66"/>
      <c r="H40" s="66"/>
      <c r="I40" s="66"/>
      <c r="J40" s="66"/>
      <c r="K40" s="33"/>
    </row>
    <row r="41" spans="2:11" ht="15.75">
      <c r="B41" s="30"/>
      <c r="C41" s="69" t="s">
        <v>213</v>
      </c>
      <c r="D41" s="69"/>
      <c r="E41" s="69"/>
      <c r="F41" s="69"/>
      <c r="G41" s="69"/>
      <c r="H41" s="66"/>
      <c r="I41" s="66"/>
      <c r="J41" s="66"/>
      <c r="K41" s="33"/>
    </row>
    <row r="42" spans="2:11" ht="15.75">
      <c r="B42" s="30"/>
      <c r="C42" s="66" t="s">
        <v>288</v>
      </c>
      <c r="D42" s="66"/>
      <c r="E42" s="66"/>
      <c r="F42" s="66"/>
      <c r="G42" s="66"/>
      <c r="H42" s="234"/>
      <c r="I42" s="234"/>
      <c r="J42" s="234"/>
      <c r="K42" s="33">
        <v>0</v>
      </c>
    </row>
    <row r="43" spans="2:11" ht="15.75">
      <c r="B43" s="30"/>
      <c r="C43" s="66" t="s">
        <v>275</v>
      </c>
      <c r="D43" s="66"/>
      <c r="E43" s="66"/>
      <c r="F43" s="66"/>
      <c r="G43" s="66"/>
      <c r="H43" s="68"/>
      <c r="I43" s="68"/>
      <c r="J43" s="68"/>
      <c r="K43" s="33">
        <v>0</v>
      </c>
    </row>
    <row r="44" spans="2:11" ht="15.75">
      <c r="B44" s="30"/>
      <c r="C44" s="66" t="s">
        <v>215</v>
      </c>
      <c r="D44" s="66"/>
      <c r="E44" s="66"/>
      <c r="F44" s="66"/>
      <c r="G44" s="66"/>
      <c r="H44" s="234"/>
      <c r="I44" s="234"/>
      <c r="J44" s="234"/>
      <c r="K44" s="33"/>
    </row>
    <row r="45" spans="2:11" ht="15.75">
      <c r="B45" s="30"/>
      <c r="C45" s="66" t="s">
        <v>256</v>
      </c>
      <c r="D45" s="66"/>
      <c r="E45" s="66"/>
      <c r="F45" s="66"/>
      <c r="G45" s="66"/>
      <c r="H45" s="68"/>
      <c r="I45" s="68"/>
      <c r="J45" s="68"/>
      <c r="K45" s="33"/>
    </row>
    <row r="46" spans="2:11" ht="15.75">
      <c r="B46" s="30"/>
      <c r="C46" s="66"/>
      <c r="D46" s="66"/>
      <c r="E46" s="66"/>
      <c r="F46" s="66"/>
      <c r="G46" s="66"/>
      <c r="H46" s="68"/>
      <c r="I46" s="68"/>
      <c r="J46" s="68"/>
      <c r="K46" s="33"/>
    </row>
    <row r="47" spans="2:11" ht="16.5" thickBot="1">
      <c r="B47" s="30"/>
      <c r="C47" s="67" t="s">
        <v>216</v>
      </c>
      <c r="D47" s="67"/>
      <c r="E47" s="67"/>
      <c r="F47" s="67"/>
      <c r="G47" s="67"/>
      <c r="H47" s="234"/>
      <c r="I47" s="234"/>
      <c r="J47" s="234"/>
      <c r="K47" s="36">
        <f>+K39-K42-K45</f>
        <v>0</v>
      </c>
    </row>
    <row r="48" spans="2:11" ht="16.5" thickTop="1">
      <c r="B48" s="30"/>
      <c r="C48" s="86"/>
      <c r="D48" s="86"/>
      <c r="E48" s="86"/>
      <c r="F48" s="86"/>
      <c r="G48" s="86"/>
      <c r="H48" s="86"/>
      <c r="I48" s="86"/>
      <c r="J48" s="86"/>
      <c r="K48" s="87"/>
    </row>
    <row r="49" spans="2:11" ht="15.75">
      <c r="B49" s="30"/>
      <c r="C49" s="66"/>
      <c r="D49" s="66"/>
      <c r="E49" s="66"/>
      <c r="F49" s="66"/>
      <c r="G49" s="66"/>
      <c r="H49" s="66"/>
      <c r="I49" s="66"/>
      <c r="J49" s="66"/>
      <c r="K49" s="31"/>
    </row>
    <row r="50" spans="2:11" ht="15.75">
      <c r="B50" s="30"/>
      <c r="C50" s="66"/>
      <c r="D50" s="66"/>
      <c r="E50" s="66"/>
      <c r="F50" s="66"/>
      <c r="G50" s="66"/>
      <c r="H50" s="66"/>
      <c r="I50" s="66"/>
      <c r="J50" s="66"/>
      <c r="K50" s="32" t="s">
        <v>217</v>
      </c>
    </row>
    <row r="51" spans="2:11" ht="15.75">
      <c r="B51" s="30"/>
      <c r="C51" s="67" t="s">
        <v>218</v>
      </c>
      <c r="D51" s="67"/>
      <c r="E51" s="67"/>
      <c r="F51" s="67"/>
      <c r="G51" s="67"/>
      <c r="H51" s="234"/>
      <c r="I51" s="234"/>
      <c r="J51" s="234"/>
      <c r="K51" s="33">
        <v>0</v>
      </c>
    </row>
    <row r="52" spans="2:11" ht="15.75">
      <c r="B52" s="30"/>
      <c r="C52" s="67"/>
      <c r="D52" s="67"/>
      <c r="E52" s="67"/>
      <c r="F52" s="67"/>
      <c r="G52" s="67"/>
      <c r="H52" s="68"/>
      <c r="I52" s="68"/>
      <c r="J52" s="68"/>
      <c r="K52" s="33">
        <v>0</v>
      </c>
    </row>
    <row r="53" spans="2:11" ht="15.75">
      <c r="B53" s="30"/>
      <c r="C53" s="69" t="s">
        <v>205</v>
      </c>
      <c r="D53" s="69"/>
      <c r="E53" s="69"/>
      <c r="F53" s="69"/>
      <c r="G53" s="69"/>
      <c r="H53" s="66"/>
      <c r="I53" s="66"/>
      <c r="J53" s="66"/>
      <c r="K53" s="38"/>
    </row>
    <row r="54" spans="2:11" ht="15.75">
      <c r="B54" s="30"/>
      <c r="C54" s="66" t="s">
        <v>289</v>
      </c>
      <c r="D54" s="66"/>
      <c r="E54" s="66"/>
      <c r="F54" s="66"/>
      <c r="G54" s="66"/>
      <c r="H54" s="234"/>
      <c r="I54" s="234"/>
      <c r="J54" s="234"/>
      <c r="K54" s="33">
        <v>0</v>
      </c>
    </row>
    <row r="55" spans="2:11" ht="15.75">
      <c r="B55" s="30"/>
      <c r="C55" s="67" t="s">
        <v>212</v>
      </c>
      <c r="D55" s="67"/>
      <c r="E55" s="67"/>
      <c r="F55" s="67"/>
      <c r="G55" s="67"/>
      <c r="H55" s="241"/>
      <c r="I55" s="241"/>
      <c r="J55" s="241"/>
      <c r="K55" s="88">
        <f>SUM(K51:K54)</f>
        <v>0</v>
      </c>
    </row>
    <row r="56" spans="2:11" ht="15.75">
      <c r="B56" s="30"/>
      <c r="C56" s="66"/>
      <c r="D56" s="66"/>
      <c r="E56" s="66"/>
      <c r="F56" s="66"/>
      <c r="G56" s="66"/>
      <c r="H56" s="66"/>
      <c r="I56" s="66"/>
      <c r="J56" s="66"/>
      <c r="K56" s="38"/>
    </row>
    <row r="57" spans="2:11" ht="15.75">
      <c r="B57" s="30"/>
      <c r="C57" s="69" t="s">
        <v>213</v>
      </c>
      <c r="D57" s="69"/>
      <c r="E57" s="69"/>
      <c r="F57" s="69"/>
      <c r="G57" s="69"/>
      <c r="H57" s="66"/>
      <c r="I57" s="66"/>
      <c r="J57" s="66"/>
      <c r="K57" s="33"/>
    </row>
    <row r="58" spans="2:11" ht="15.75">
      <c r="B58" s="30"/>
      <c r="C58" s="66" t="s">
        <v>257</v>
      </c>
      <c r="D58" s="66"/>
      <c r="E58" s="66"/>
      <c r="F58" s="66"/>
      <c r="G58" s="66"/>
      <c r="H58" s="241"/>
      <c r="I58" s="241"/>
      <c r="J58" s="241"/>
      <c r="K58" s="33">
        <v>0</v>
      </c>
    </row>
    <row r="59" spans="2:11" ht="15.75">
      <c r="B59" s="30"/>
      <c r="C59" s="66"/>
      <c r="D59" s="66"/>
      <c r="E59" s="66"/>
      <c r="F59" s="66"/>
      <c r="G59" s="66"/>
      <c r="H59" s="73"/>
      <c r="I59" s="73"/>
      <c r="J59" s="73"/>
      <c r="K59" s="33"/>
    </row>
    <row r="60" spans="2:11" ht="16.5" thickBot="1">
      <c r="B60" s="30"/>
      <c r="C60" s="67" t="s">
        <v>216</v>
      </c>
      <c r="D60" s="67"/>
      <c r="E60" s="67"/>
      <c r="F60" s="67"/>
      <c r="G60" s="67"/>
      <c r="H60" s="66"/>
      <c r="I60" s="66"/>
      <c r="J60" s="66"/>
      <c r="K60" s="36">
        <f>SUM(K55-K58)</f>
        <v>0</v>
      </c>
    </row>
    <row r="61" spans="2:11" ht="17.25" thickBot="1" thickTop="1">
      <c r="B61" s="42"/>
      <c r="C61" s="43"/>
      <c r="D61" s="43"/>
      <c r="E61" s="43"/>
      <c r="F61" s="43"/>
      <c r="G61" s="43"/>
      <c r="H61" s="44"/>
      <c r="I61" s="44"/>
      <c r="J61" s="44"/>
      <c r="K61" s="45"/>
    </row>
    <row r="62" spans="2:11" ht="16.5" thickTop="1">
      <c r="B62" s="82"/>
      <c r="C62" s="89"/>
      <c r="D62" s="89"/>
      <c r="E62" s="89"/>
      <c r="F62" s="89"/>
      <c r="G62" s="89"/>
      <c r="H62" s="83"/>
      <c r="I62" s="83"/>
      <c r="J62" s="83"/>
      <c r="K62" s="46"/>
    </row>
    <row r="63" spans="2:11" ht="15.75">
      <c r="B63" s="30"/>
      <c r="C63" s="67"/>
      <c r="D63" s="67"/>
      <c r="E63" s="67"/>
      <c r="F63" s="67"/>
      <c r="G63" s="67"/>
      <c r="H63" s="66"/>
      <c r="I63" s="66"/>
      <c r="J63" s="66"/>
      <c r="K63" s="47"/>
    </row>
    <row r="64" spans="2:11" ht="15.75">
      <c r="B64" s="272" t="s">
        <v>290</v>
      </c>
      <c r="C64" s="233"/>
      <c r="D64" s="233"/>
      <c r="E64" s="74"/>
      <c r="F64" s="233" t="s">
        <v>222</v>
      </c>
      <c r="G64" s="233"/>
      <c r="H64" s="233"/>
      <c r="I64" s="76"/>
      <c r="J64" s="49" t="s">
        <v>291</v>
      </c>
      <c r="K64" s="49" t="s">
        <v>305</v>
      </c>
    </row>
    <row r="65" spans="2:11" ht="15.75">
      <c r="B65" s="271" t="s">
        <v>224</v>
      </c>
      <c r="C65" s="239"/>
      <c r="D65" s="239"/>
      <c r="E65" s="68"/>
      <c r="F65" s="239" t="s">
        <v>259</v>
      </c>
      <c r="G65" s="239"/>
      <c r="H65" s="239"/>
      <c r="I65" s="66"/>
      <c r="J65" s="234" t="s">
        <v>226</v>
      </c>
      <c r="K65" s="270"/>
    </row>
    <row r="66" spans="2:11" ht="15.75">
      <c r="B66" s="30"/>
      <c r="C66" s="66"/>
      <c r="D66" s="66"/>
      <c r="E66" s="68"/>
      <c r="F66" s="68"/>
      <c r="G66" s="68"/>
      <c r="H66" s="68"/>
      <c r="I66" s="66"/>
      <c r="J66" s="68"/>
      <c r="K66" s="52"/>
    </row>
    <row r="67" spans="2:11" ht="15.75">
      <c r="B67" s="90"/>
      <c r="C67" s="50" t="s">
        <v>227</v>
      </c>
      <c r="D67" s="50"/>
      <c r="E67" s="74"/>
      <c r="F67" s="233" t="s">
        <v>228</v>
      </c>
      <c r="G67" s="233"/>
      <c r="H67" s="233"/>
      <c r="I67" s="76"/>
      <c r="J67" s="49" t="s">
        <v>292</v>
      </c>
      <c r="K67" s="49" t="s">
        <v>315</v>
      </c>
    </row>
    <row r="68" spans="2:11" ht="15.75">
      <c r="B68" s="271" t="s">
        <v>230</v>
      </c>
      <c r="C68" s="239"/>
      <c r="D68" s="239"/>
      <c r="E68" s="68"/>
      <c r="F68" s="239" t="s">
        <v>232</v>
      </c>
      <c r="G68" s="239"/>
      <c r="H68" s="239"/>
      <c r="I68" s="66"/>
      <c r="J68" s="234" t="s">
        <v>232</v>
      </c>
      <c r="K68" s="270"/>
    </row>
    <row r="69" spans="2:11" ht="15.75">
      <c r="B69" s="30"/>
      <c r="C69" s="67"/>
      <c r="D69" s="67"/>
      <c r="E69" s="67"/>
      <c r="F69" s="67"/>
      <c r="G69" s="67"/>
      <c r="H69" s="66"/>
      <c r="I69" s="66"/>
      <c r="J69" s="66"/>
      <c r="K69" s="91"/>
    </row>
    <row r="70" spans="2:11" ht="16.5" thickBot="1">
      <c r="B70" s="92"/>
      <c r="C70" s="54"/>
      <c r="D70" s="54"/>
      <c r="E70" s="54"/>
      <c r="F70" s="54"/>
      <c r="G70" s="54"/>
      <c r="H70" s="93"/>
      <c r="I70" s="94"/>
      <c r="J70" s="93"/>
      <c r="K70" s="95"/>
    </row>
  </sheetData>
  <protectedRanges>
    <protectedRange sqref="F64 J64" name="Rango1_2_1_3_1_1_1"/>
    <protectedRange sqref="F67 C67 J67" name="Rango1_2_1_1_1_1_1_1"/>
    <protectedRange sqref="J30" name="Rango1_1_2_1_1_1"/>
    <protectedRange sqref="B64" name="Rango1_2_1_2_1_1_1_1"/>
    <protectedRange sqref="J28:J29" name="Rango1_1_1_1_1"/>
    <protectedRange sqref="K64" name="Rango1_2_1_3_1_1_2"/>
    <protectedRange sqref="K67" name="Rango1_2_1_1_1_1_1_2"/>
  </protectedRanges>
  <mergeCells count="27">
    <mergeCell ref="B22:K22"/>
    <mergeCell ref="B2:I2"/>
    <mergeCell ref="B4:I4"/>
    <mergeCell ref="F10:I10"/>
    <mergeCell ref="F12:I12"/>
    <mergeCell ref="F13:I13"/>
    <mergeCell ref="H58:J58"/>
    <mergeCell ref="B23:K23"/>
    <mergeCell ref="E24:I24"/>
    <mergeCell ref="H33:J33"/>
    <mergeCell ref="H36:J36"/>
    <mergeCell ref="H37:J37"/>
    <mergeCell ref="H42:J42"/>
    <mergeCell ref="H44:J44"/>
    <mergeCell ref="H47:J47"/>
    <mergeCell ref="H51:J51"/>
    <mergeCell ref="H54:J54"/>
    <mergeCell ref="H55:J55"/>
    <mergeCell ref="B68:D68"/>
    <mergeCell ref="F68:H68"/>
    <mergeCell ref="J68:K68"/>
    <mergeCell ref="B64:D64"/>
    <mergeCell ref="F64:H64"/>
    <mergeCell ref="B65:D65"/>
    <mergeCell ref="F65:H65"/>
    <mergeCell ref="J65:K65"/>
    <mergeCell ref="F67:H6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E2B5E-8F6C-4028-8FD9-CEC06FBF2D09}">
  <dimension ref="B2:J86"/>
  <sheetViews>
    <sheetView workbookViewId="0" topLeftCell="A28">
      <selection activeCell="I39" sqref="I39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23.7109375" style="0" customWidth="1"/>
    <col min="11" max="11" width="9.003906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1" ht="12.4" customHeight="1"/>
    <row r="2" spans="2:9" ht="20.85" customHeight="1">
      <c r="B2" s="256" t="s">
        <v>0</v>
      </c>
      <c r="C2" s="253"/>
      <c r="D2" s="253"/>
      <c r="E2" s="253"/>
      <c r="F2" s="253"/>
      <c r="G2" s="253"/>
      <c r="H2" s="253"/>
      <c r="I2" s="253"/>
    </row>
    <row r="3" ht="15" customHeight="1" hidden="1"/>
    <row r="4" spans="2:9" ht="16.5" customHeight="1">
      <c r="B4" s="257" t="s">
        <v>420</v>
      </c>
      <c r="C4" s="253"/>
      <c r="D4" s="253"/>
      <c r="E4" s="253"/>
      <c r="F4" s="253"/>
      <c r="G4" s="253"/>
      <c r="H4" s="253"/>
      <c r="I4" s="253"/>
    </row>
    <row r="5" ht="0.95" customHeight="1"/>
    <row r="6" ht="2.1" customHeight="1"/>
    <row r="7" spans="2:9" ht="15">
      <c r="B7" s="1" t="s">
        <v>1</v>
      </c>
      <c r="C7" s="1" t="s">
        <v>2</v>
      </c>
      <c r="D7" s="1" t="s">
        <v>3</v>
      </c>
      <c r="E7" s="1" t="s">
        <v>4</v>
      </c>
      <c r="G7" s="1" t="s">
        <v>5</v>
      </c>
      <c r="H7" s="1" t="s">
        <v>6</v>
      </c>
      <c r="I7" s="1" t="s">
        <v>7</v>
      </c>
    </row>
    <row r="8" spans="2:9" ht="15">
      <c r="B8" s="2">
        <v>45351</v>
      </c>
      <c r="C8" s="3">
        <v>0</v>
      </c>
      <c r="D8" s="3" t="s">
        <v>8</v>
      </c>
      <c r="E8" s="3"/>
      <c r="G8" s="4">
        <v>7314705799.88</v>
      </c>
      <c r="H8" s="4">
        <v>7314705799.88</v>
      </c>
      <c r="I8" s="4">
        <v>0</v>
      </c>
    </row>
    <row r="9" spans="2:9" ht="15">
      <c r="B9" s="2">
        <v>45362</v>
      </c>
      <c r="C9" s="3">
        <v>83868</v>
      </c>
      <c r="D9" s="3" t="s">
        <v>11</v>
      </c>
      <c r="E9" s="3" t="s">
        <v>421</v>
      </c>
      <c r="G9" s="4">
        <v>0</v>
      </c>
      <c r="H9" s="4">
        <v>352538723.28</v>
      </c>
      <c r="I9" s="4">
        <v>-352538723.28</v>
      </c>
    </row>
    <row r="10" spans="2:9" ht="38.25">
      <c r="B10" s="2">
        <v>45364</v>
      </c>
      <c r="C10" s="3">
        <v>83895</v>
      </c>
      <c r="D10" s="3" t="s">
        <v>422</v>
      </c>
      <c r="E10" s="3" t="s">
        <v>423</v>
      </c>
      <c r="G10" s="4">
        <v>352538723.28</v>
      </c>
      <c r="H10" s="4">
        <v>0</v>
      </c>
      <c r="I10" s="4">
        <v>0</v>
      </c>
    </row>
    <row r="11" spans="2:9" ht="15">
      <c r="B11" s="2">
        <v>45366</v>
      </c>
      <c r="C11" s="3">
        <v>83874</v>
      </c>
      <c r="D11" s="3" t="s">
        <v>11</v>
      </c>
      <c r="E11" s="3" t="s">
        <v>424</v>
      </c>
      <c r="G11" s="4">
        <v>0</v>
      </c>
      <c r="H11" s="4">
        <v>68286154.02</v>
      </c>
      <c r="I11" s="4">
        <v>-68286154.02</v>
      </c>
    </row>
    <row r="12" spans="2:9" ht="15">
      <c r="B12" s="2">
        <v>45366</v>
      </c>
      <c r="C12" s="3">
        <v>83875</v>
      </c>
      <c r="D12" s="3" t="s">
        <v>11</v>
      </c>
      <c r="E12" s="3" t="s">
        <v>425</v>
      </c>
      <c r="G12" s="4">
        <v>0</v>
      </c>
      <c r="H12" s="4">
        <v>2694000</v>
      </c>
      <c r="I12" s="4">
        <v>-70980154.02</v>
      </c>
    </row>
    <row r="13" spans="2:9" ht="15">
      <c r="B13" s="2">
        <v>45366</v>
      </c>
      <c r="C13" s="3">
        <v>83876</v>
      </c>
      <c r="D13" s="3" t="s">
        <v>11</v>
      </c>
      <c r="E13" s="3" t="s">
        <v>426</v>
      </c>
      <c r="G13" s="4">
        <v>0</v>
      </c>
      <c r="H13" s="4">
        <v>4278100</v>
      </c>
      <c r="I13" s="4">
        <v>-75258254.02</v>
      </c>
    </row>
    <row r="14" spans="2:9" ht="15">
      <c r="B14" s="2">
        <v>45366</v>
      </c>
      <c r="C14" s="3">
        <v>83877</v>
      </c>
      <c r="D14" s="3" t="s">
        <v>11</v>
      </c>
      <c r="E14" s="3" t="s">
        <v>427</v>
      </c>
      <c r="G14" s="4">
        <v>0</v>
      </c>
      <c r="H14" s="4">
        <v>4272900</v>
      </c>
      <c r="I14" s="4">
        <v>-79531154.02</v>
      </c>
    </row>
    <row r="15" spans="2:9" ht="15">
      <c r="B15" s="2">
        <v>45369</v>
      </c>
      <c r="C15" s="3">
        <v>83879</v>
      </c>
      <c r="D15" s="3" t="s">
        <v>11</v>
      </c>
      <c r="E15" s="3" t="s">
        <v>428</v>
      </c>
      <c r="G15" s="4">
        <v>0</v>
      </c>
      <c r="H15" s="4">
        <v>16125000</v>
      </c>
      <c r="I15" s="4">
        <v>-95656154.02</v>
      </c>
    </row>
    <row r="16" spans="2:9" ht="38.25">
      <c r="B16" s="2">
        <v>45369</v>
      </c>
      <c r="C16" s="3">
        <v>83896</v>
      </c>
      <c r="D16" s="3" t="s">
        <v>422</v>
      </c>
      <c r="E16" s="3" t="s">
        <v>429</v>
      </c>
      <c r="G16" s="4">
        <v>79531154.02</v>
      </c>
      <c r="H16" s="4">
        <v>0</v>
      </c>
      <c r="I16" s="4">
        <v>-16125000</v>
      </c>
    </row>
    <row r="17" spans="2:9" ht="38.25">
      <c r="B17" s="2">
        <v>45370</v>
      </c>
      <c r="C17" s="3">
        <v>83897</v>
      </c>
      <c r="D17" s="3" t="s">
        <v>422</v>
      </c>
      <c r="E17" s="3" t="s">
        <v>430</v>
      </c>
      <c r="G17" s="4">
        <v>16125000</v>
      </c>
      <c r="H17" s="4">
        <v>0</v>
      </c>
      <c r="I17" s="4">
        <v>0</v>
      </c>
    </row>
    <row r="18" spans="2:9" ht="15">
      <c r="B18" s="2">
        <v>45371</v>
      </c>
      <c r="C18" s="3">
        <v>83883</v>
      </c>
      <c r="D18" s="3" t="s">
        <v>11</v>
      </c>
      <c r="E18" s="3" t="s">
        <v>431</v>
      </c>
      <c r="G18" s="4">
        <v>0</v>
      </c>
      <c r="H18" s="4">
        <v>118656815.31</v>
      </c>
      <c r="I18" s="4">
        <v>-118656815.31</v>
      </c>
    </row>
    <row r="19" spans="2:9" ht="15">
      <c r="B19" s="2">
        <v>45371</v>
      </c>
      <c r="C19" s="3">
        <v>83884</v>
      </c>
      <c r="D19" s="3" t="s">
        <v>11</v>
      </c>
      <c r="E19" s="3" t="s">
        <v>432</v>
      </c>
      <c r="G19" s="4">
        <v>0</v>
      </c>
      <c r="H19" s="4">
        <v>292731095.83</v>
      </c>
      <c r="I19" s="4">
        <v>-411387911.14</v>
      </c>
    </row>
    <row r="20" spans="2:9" ht="15">
      <c r="B20" s="2">
        <v>45371</v>
      </c>
      <c r="C20" s="3">
        <v>83885</v>
      </c>
      <c r="D20" s="3" t="s">
        <v>11</v>
      </c>
      <c r="E20" s="3" t="s">
        <v>433</v>
      </c>
      <c r="G20" s="4">
        <v>0</v>
      </c>
      <c r="H20" s="4">
        <v>69233869.58</v>
      </c>
      <c r="I20" s="4">
        <v>-480621780.72</v>
      </c>
    </row>
    <row r="21" spans="2:9" ht="15">
      <c r="B21" s="2">
        <v>45371</v>
      </c>
      <c r="C21" s="3">
        <v>83886</v>
      </c>
      <c r="D21" s="3" t="s">
        <v>11</v>
      </c>
      <c r="E21" s="3" t="s">
        <v>434</v>
      </c>
      <c r="G21" s="4">
        <v>0</v>
      </c>
      <c r="H21" s="4">
        <v>51028822.19</v>
      </c>
      <c r="I21" s="4">
        <v>-531650602.91</v>
      </c>
    </row>
    <row r="22" spans="2:9" ht="15">
      <c r="B22" s="2">
        <v>45371</v>
      </c>
      <c r="C22" s="3">
        <v>83887</v>
      </c>
      <c r="D22" s="3" t="s">
        <v>11</v>
      </c>
      <c r="E22" s="3" t="s">
        <v>435</v>
      </c>
      <c r="G22" s="4">
        <v>0</v>
      </c>
      <c r="H22" s="4">
        <v>5731501.97</v>
      </c>
      <c r="I22" s="4">
        <v>-537382104.88</v>
      </c>
    </row>
    <row r="23" spans="2:9" ht="15">
      <c r="B23" s="2">
        <v>45372</v>
      </c>
      <c r="C23" s="3">
        <v>83888</v>
      </c>
      <c r="D23" s="3" t="s">
        <v>11</v>
      </c>
      <c r="E23" s="3" t="s">
        <v>436</v>
      </c>
      <c r="G23" s="4">
        <v>0</v>
      </c>
      <c r="H23" s="4">
        <v>13345861.9</v>
      </c>
      <c r="I23" s="4">
        <v>-550727966.78</v>
      </c>
    </row>
    <row r="24" spans="2:9" ht="15">
      <c r="B24" s="2">
        <v>45372</v>
      </c>
      <c r="C24" s="3">
        <v>83889</v>
      </c>
      <c r="D24" s="3" t="s">
        <v>11</v>
      </c>
      <c r="E24" s="3" t="s">
        <v>437</v>
      </c>
      <c r="G24" s="4">
        <v>0</v>
      </c>
      <c r="H24" s="4">
        <v>5031350</v>
      </c>
      <c r="I24" s="4">
        <v>-555759316.78</v>
      </c>
    </row>
    <row r="25" spans="2:9" ht="15">
      <c r="B25" s="2">
        <v>45372</v>
      </c>
      <c r="C25" s="3">
        <v>83891</v>
      </c>
      <c r="D25" s="3" t="s">
        <v>11</v>
      </c>
      <c r="E25" s="3" t="s">
        <v>438</v>
      </c>
      <c r="G25" s="4">
        <v>0</v>
      </c>
      <c r="H25" s="4">
        <v>19996158</v>
      </c>
      <c r="I25" s="4">
        <v>-575755474.78</v>
      </c>
    </row>
    <row r="26" spans="2:9" ht="15">
      <c r="B26" s="2">
        <v>45372</v>
      </c>
      <c r="C26" s="3">
        <v>83894</v>
      </c>
      <c r="D26" s="3" t="s">
        <v>11</v>
      </c>
      <c r="E26" s="3" t="s">
        <v>439</v>
      </c>
      <c r="G26" s="4">
        <v>0</v>
      </c>
      <c r="H26" s="4">
        <v>31411478</v>
      </c>
      <c r="I26" s="4">
        <v>-607166952.78</v>
      </c>
    </row>
    <row r="27" spans="2:9" ht="38.25">
      <c r="B27" s="2">
        <v>45372</v>
      </c>
      <c r="C27" s="3">
        <v>83898</v>
      </c>
      <c r="D27" s="3" t="s">
        <v>422</v>
      </c>
      <c r="E27" s="3" t="s">
        <v>440</v>
      </c>
      <c r="G27" s="4">
        <v>537382104.88</v>
      </c>
      <c r="H27" s="4">
        <v>0</v>
      </c>
      <c r="I27" s="4">
        <v>-69784847.9</v>
      </c>
    </row>
    <row r="28" spans="2:9" ht="38.25">
      <c r="B28" s="2">
        <v>45373</v>
      </c>
      <c r="C28" s="3">
        <v>83899</v>
      </c>
      <c r="D28" s="3" t="s">
        <v>422</v>
      </c>
      <c r="E28" s="3" t="s">
        <v>441</v>
      </c>
      <c r="G28" s="4">
        <v>69784847.9</v>
      </c>
      <c r="H28" s="4">
        <v>0</v>
      </c>
      <c r="I28" s="4">
        <v>0</v>
      </c>
    </row>
    <row r="29" spans="2:9" ht="15">
      <c r="B29" s="2">
        <v>45376</v>
      </c>
      <c r="C29" s="3">
        <v>84109</v>
      </c>
      <c r="D29" s="3" t="s">
        <v>11</v>
      </c>
      <c r="E29" s="3" t="s">
        <v>442</v>
      </c>
      <c r="G29" s="4">
        <v>0</v>
      </c>
      <c r="H29" s="4">
        <v>9508400</v>
      </c>
      <c r="I29" s="4">
        <v>-9508400</v>
      </c>
    </row>
    <row r="30" spans="2:9" ht="38.25">
      <c r="B30" s="2">
        <v>45377</v>
      </c>
      <c r="C30" s="3">
        <v>84112</v>
      </c>
      <c r="D30" s="3" t="s">
        <v>422</v>
      </c>
      <c r="E30" s="3" t="s">
        <v>443</v>
      </c>
      <c r="G30" s="4">
        <v>9508400</v>
      </c>
      <c r="H30" s="4">
        <v>0</v>
      </c>
      <c r="I30" s="4">
        <v>0</v>
      </c>
    </row>
    <row r="31" ht="10.15" customHeight="1"/>
    <row r="32" spans="6:9" ht="18" customHeight="1">
      <c r="F32" s="258" t="s">
        <v>444</v>
      </c>
      <c r="G32" s="253"/>
      <c r="H32" s="253"/>
      <c r="I32" s="253"/>
    </row>
    <row r="33" ht="0.95" customHeight="1"/>
    <row r="34" spans="6:9" ht="18" customHeight="1">
      <c r="F34" s="258" t="s">
        <v>445</v>
      </c>
      <c r="G34" s="253"/>
      <c r="H34" s="253"/>
      <c r="I34" s="253"/>
    </row>
    <row r="35" spans="6:9" ht="18" customHeight="1">
      <c r="F35" s="258" t="s">
        <v>246</v>
      </c>
      <c r="G35" s="253"/>
      <c r="H35" s="253"/>
      <c r="I35" s="253"/>
    </row>
    <row r="36" ht="20.1" customHeight="1" thickBot="1"/>
    <row r="37" spans="2:10" ht="15.75">
      <c r="B37" s="135"/>
      <c r="C37" s="136"/>
      <c r="D37" s="8"/>
      <c r="E37" s="8"/>
      <c r="F37" s="8"/>
      <c r="G37" s="8"/>
      <c r="H37" s="8"/>
      <c r="I37" s="8"/>
      <c r="J37" s="9"/>
    </row>
    <row r="38" spans="2:10" ht="15.75">
      <c r="B38" s="10"/>
      <c r="C38" s="56"/>
      <c r="D38" s="56"/>
      <c r="E38" s="56"/>
      <c r="F38" s="56"/>
      <c r="G38" s="56"/>
      <c r="H38" s="56"/>
      <c r="I38" s="56"/>
      <c r="J38" s="11"/>
    </row>
    <row r="39" spans="2:10" ht="15.75">
      <c r="B39" s="10"/>
      <c r="C39" s="56"/>
      <c r="D39" s="56"/>
      <c r="E39" s="56"/>
      <c r="F39" s="56"/>
      <c r="G39" s="56"/>
      <c r="H39" s="56"/>
      <c r="I39" s="56"/>
      <c r="J39" s="11"/>
    </row>
    <row r="40" spans="2:10" ht="15.75">
      <c r="B40" s="10"/>
      <c r="C40" s="56"/>
      <c r="D40" s="56"/>
      <c r="E40" s="56"/>
      <c r="F40" s="56"/>
      <c r="G40" s="56"/>
      <c r="H40" s="56"/>
      <c r="I40" s="56"/>
      <c r="J40" s="11"/>
    </row>
    <row r="41" spans="2:10" ht="15.75">
      <c r="B41" s="259" t="s">
        <v>192</v>
      </c>
      <c r="C41" s="250"/>
      <c r="D41" s="250"/>
      <c r="E41" s="250"/>
      <c r="F41" s="250"/>
      <c r="G41" s="250"/>
      <c r="H41" s="250"/>
      <c r="I41" s="250"/>
      <c r="J41" s="260"/>
    </row>
    <row r="42" spans="2:10" ht="15">
      <c r="B42" s="261" t="s">
        <v>446</v>
      </c>
      <c r="C42" s="243"/>
      <c r="D42" s="243"/>
      <c r="E42" s="243"/>
      <c r="F42" s="243"/>
      <c r="G42" s="243"/>
      <c r="H42" s="243"/>
      <c r="I42" s="243"/>
      <c r="J42" s="262"/>
    </row>
    <row r="43" spans="2:10" ht="15">
      <c r="B43" s="12"/>
      <c r="C43" s="57"/>
      <c r="D43" s="57"/>
      <c r="E43" s="57"/>
      <c r="F43" s="57"/>
      <c r="G43" s="57" t="s">
        <v>447</v>
      </c>
      <c r="H43" s="57"/>
      <c r="I43" s="57"/>
      <c r="J43" s="13"/>
    </row>
    <row r="44" spans="2:10" ht="15.75">
      <c r="B44" s="14"/>
      <c r="C44" s="58"/>
      <c r="D44" s="58"/>
      <c r="E44" s="58"/>
      <c r="F44" s="58"/>
      <c r="G44" s="58"/>
      <c r="H44" s="58"/>
      <c r="I44" s="58"/>
      <c r="J44" s="137"/>
    </row>
    <row r="45" spans="2:10" ht="15.75">
      <c r="B45" s="10"/>
      <c r="C45" s="59" t="s">
        <v>195</v>
      </c>
      <c r="D45" s="59"/>
      <c r="E45" s="59"/>
      <c r="F45" s="59"/>
      <c r="G45" s="59"/>
      <c r="H45" s="59"/>
      <c r="I45" s="59"/>
      <c r="J45" s="138"/>
    </row>
    <row r="46" spans="2:10" ht="15.75">
      <c r="B46" s="10"/>
      <c r="C46" s="60" t="s">
        <v>448</v>
      </c>
      <c r="D46" s="60"/>
      <c r="E46" s="61"/>
      <c r="F46" s="61"/>
      <c r="G46" s="61"/>
      <c r="H46" s="61"/>
      <c r="I46" s="60"/>
      <c r="J46" s="17" t="s">
        <v>449</v>
      </c>
    </row>
    <row r="47" spans="2:10" ht="15.75">
      <c r="B47" s="10"/>
      <c r="C47" s="62" t="s">
        <v>199</v>
      </c>
      <c r="D47" s="139" t="s">
        <v>450</v>
      </c>
      <c r="E47" s="140"/>
      <c r="F47" s="141"/>
      <c r="G47" s="142"/>
      <c r="H47" s="143"/>
      <c r="I47" s="141"/>
      <c r="J47" s="21"/>
    </row>
    <row r="48" spans="2:10" ht="18">
      <c r="B48" s="10"/>
      <c r="C48" s="62" t="s">
        <v>201</v>
      </c>
      <c r="D48" s="64"/>
      <c r="E48" s="65"/>
      <c r="F48" s="63"/>
      <c r="G48" s="144"/>
      <c r="H48" s="62" t="s">
        <v>451</v>
      </c>
      <c r="I48" s="63"/>
      <c r="J48" s="21"/>
    </row>
    <row r="49" spans="2:10" ht="16.5" thickBot="1">
      <c r="B49" s="23"/>
      <c r="C49" s="24"/>
      <c r="D49" s="25"/>
      <c r="E49" s="26"/>
      <c r="F49" s="27"/>
      <c r="G49" s="28"/>
      <c r="H49" s="24"/>
      <c r="I49" s="27"/>
      <c r="J49" s="29"/>
    </row>
    <row r="50" spans="2:10" ht="16.5" thickTop="1">
      <c r="B50" s="30"/>
      <c r="C50" s="66"/>
      <c r="D50" s="66"/>
      <c r="E50" s="66"/>
      <c r="F50" s="66"/>
      <c r="G50" s="66"/>
      <c r="H50" s="66"/>
      <c r="I50" s="66"/>
      <c r="J50" s="31"/>
    </row>
    <row r="51" spans="2:10" ht="15.75">
      <c r="B51" s="30"/>
      <c r="C51" s="66"/>
      <c r="D51" s="66"/>
      <c r="E51" s="66"/>
      <c r="F51" s="66"/>
      <c r="G51" s="66"/>
      <c r="H51" s="66"/>
      <c r="I51" s="66"/>
      <c r="J51" s="32" t="s">
        <v>203</v>
      </c>
    </row>
    <row r="52" spans="2:10" ht="15.75">
      <c r="B52" s="30"/>
      <c r="C52" s="67" t="s">
        <v>204</v>
      </c>
      <c r="D52" s="67"/>
      <c r="E52" s="67"/>
      <c r="F52" s="67"/>
      <c r="G52" s="67"/>
      <c r="H52" s="234"/>
      <c r="I52" s="234"/>
      <c r="J52" s="132">
        <v>0</v>
      </c>
    </row>
    <row r="53" spans="2:10" ht="15.75">
      <c r="B53" s="30"/>
      <c r="C53" s="66"/>
      <c r="D53" s="66"/>
      <c r="E53" s="66"/>
      <c r="F53" s="66"/>
      <c r="G53" s="66"/>
      <c r="H53" s="66"/>
      <c r="I53" s="66"/>
      <c r="J53" s="33"/>
    </row>
    <row r="54" spans="2:10" ht="15.75">
      <c r="B54" s="30"/>
      <c r="C54" s="69" t="s">
        <v>205</v>
      </c>
      <c r="D54" s="69"/>
      <c r="E54" s="69"/>
      <c r="F54" s="69"/>
      <c r="G54" s="69"/>
      <c r="H54" s="66"/>
      <c r="I54" s="66"/>
      <c r="J54" s="33"/>
    </row>
    <row r="55" spans="2:10" ht="15.75">
      <c r="B55" s="30"/>
      <c r="C55" s="66" t="s">
        <v>452</v>
      </c>
      <c r="D55" s="66"/>
      <c r="E55" s="66"/>
      <c r="F55" s="66"/>
      <c r="G55" s="66"/>
      <c r="H55" s="248"/>
      <c r="I55" s="248"/>
      <c r="J55" s="145">
        <v>1064870230.08</v>
      </c>
    </row>
    <row r="56" spans="2:10" ht="15.75">
      <c r="B56" s="30"/>
      <c r="C56" s="66"/>
      <c r="D56" s="66"/>
      <c r="E56" s="66"/>
      <c r="F56" s="66"/>
      <c r="G56" s="66"/>
      <c r="H56" s="70"/>
      <c r="I56" s="70"/>
      <c r="J56" s="33"/>
    </row>
    <row r="57" spans="2:10" ht="15.75">
      <c r="B57" s="30"/>
      <c r="C57" s="66"/>
      <c r="D57" s="66"/>
      <c r="E57" s="66"/>
      <c r="F57" s="66"/>
      <c r="G57" s="66"/>
      <c r="H57" s="68"/>
      <c r="I57" s="68"/>
      <c r="J57" s="33"/>
    </row>
    <row r="58" spans="2:10" ht="15.75">
      <c r="B58" s="30"/>
      <c r="C58" s="67" t="s">
        <v>212</v>
      </c>
      <c r="D58" s="67"/>
      <c r="E58" s="67"/>
      <c r="F58" s="67"/>
      <c r="G58" s="67"/>
      <c r="H58" s="66"/>
      <c r="I58" s="66"/>
      <c r="J58" s="35">
        <f>SUM(J52:J55)</f>
        <v>1064870230.08</v>
      </c>
    </row>
    <row r="59" spans="2:10" ht="15.75">
      <c r="B59" s="30"/>
      <c r="C59" s="66"/>
      <c r="D59" s="66"/>
      <c r="E59" s="66"/>
      <c r="F59" s="66"/>
      <c r="G59" s="66"/>
      <c r="H59" s="66"/>
      <c r="I59" s="66"/>
      <c r="J59" s="33"/>
    </row>
    <row r="60" spans="2:10" ht="15.75">
      <c r="B60" s="30"/>
      <c r="C60" s="69" t="s">
        <v>213</v>
      </c>
      <c r="D60" s="69"/>
      <c r="E60" s="69"/>
      <c r="F60" s="69"/>
      <c r="G60" s="69"/>
      <c r="H60" s="66"/>
      <c r="I60" s="66"/>
      <c r="J60" s="33"/>
    </row>
    <row r="61" spans="2:10" ht="15.75">
      <c r="B61" s="30"/>
      <c r="C61" s="66" t="s">
        <v>453</v>
      </c>
      <c r="D61" s="66"/>
      <c r="E61" s="66"/>
      <c r="F61" s="66"/>
      <c r="G61" s="66"/>
      <c r="H61" s="68"/>
      <c r="I61" s="68"/>
      <c r="J61" s="132">
        <v>1064870230.08</v>
      </c>
    </row>
    <row r="62" spans="2:10" ht="15.75">
      <c r="B62" s="30"/>
      <c r="C62" s="66"/>
      <c r="D62" s="66"/>
      <c r="E62" s="66"/>
      <c r="F62" s="66"/>
      <c r="G62" s="66"/>
      <c r="H62" s="234"/>
      <c r="I62" s="234"/>
      <c r="J62" s="33"/>
    </row>
    <row r="63" spans="2:10" ht="16.5" thickBot="1">
      <c r="B63" s="30"/>
      <c r="C63" s="67" t="s">
        <v>216</v>
      </c>
      <c r="D63" s="67"/>
      <c r="E63" s="67"/>
      <c r="F63" s="67"/>
      <c r="G63" s="67"/>
      <c r="H63" s="234"/>
      <c r="I63" s="234"/>
      <c r="J63" s="41">
        <f>+J58-J61</f>
        <v>0</v>
      </c>
    </row>
    <row r="64" spans="2:10" ht="16.5" thickTop="1">
      <c r="B64" s="30"/>
      <c r="C64" s="68"/>
      <c r="D64" s="68"/>
      <c r="E64" s="68"/>
      <c r="F64" s="68"/>
      <c r="G64" s="68"/>
      <c r="H64" s="68"/>
      <c r="I64" s="68"/>
      <c r="J64" s="37"/>
    </row>
    <row r="65" spans="2:10" ht="15.75">
      <c r="B65" s="30"/>
      <c r="C65" s="66"/>
      <c r="D65" s="66"/>
      <c r="E65" s="66"/>
      <c r="F65" s="66"/>
      <c r="G65" s="66"/>
      <c r="H65" s="66"/>
      <c r="I65" s="66"/>
      <c r="J65" s="32" t="s">
        <v>217</v>
      </c>
    </row>
    <row r="66" spans="2:10" ht="15.75">
      <c r="B66" s="30"/>
      <c r="C66" s="66"/>
      <c r="D66" s="66"/>
      <c r="E66" s="66"/>
      <c r="F66" s="66"/>
      <c r="G66" s="66"/>
      <c r="H66" s="66"/>
      <c r="I66" s="66"/>
      <c r="J66" s="146"/>
    </row>
    <row r="67" spans="2:10" ht="15.75">
      <c r="B67" s="30"/>
      <c r="C67" s="67" t="s">
        <v>218</v>
      </c>
      <c r="D67" s="67"/>
      <c r="E67" s="67"/>
      <c r="F67" s="67"/>
      <c r="G67" s="67"/>
      <c r="H67" s="234"/>
      <c r="I67" s="234"/>
      <c r="J67" s="132">
        <v>498018537.47</v>
      </c>
    </row>
    <row r="68" spans="2:10" ht="15.75">
      <c r="B68" s="30"/>
      <c r="C68" s="67"/>
      <c r="D68" s="67"/>
      <c r="E68" s="67"/>
      <c r="F68" s="67"/>
      <c r="G68" s="67"/>
      <c r="H68" s="68"/>
      <c r="I68" s="68"/>
      <c r="J68" s="33">
        <v>0</v>
      </c>
    </row>
    <row r="69" spans="2:10" ht="15.75">
      <c r="B69" s="30"/>
      <c r="C69" s="69" t="s">
        <v>205</v>
      </c>
      <c r="D69" s="69"/>
      <c r="E69" s="69"/>
      <c r="F69" s="69"/>
      <c r="G69" s="69"/>
      <c r="H69" s="66"/>
      <c r="I69" s="66"/>
      <c r="J69" s="38"/>
    </row>
    <row r="70" spans="2:10" ht="15.75">
      <c r="B70" s="30"/>
      <c r="C70" s="66" t="s">
        <v>454</v>
      </c>
      <c r="D70" s="66"/>
      <c r="E70" s="66"/>
      <c r="F70" s="66"/>
      <c r="G70" s="66"/>
      <c r="H70" s="234"/>
      <c r="I70" s="234"/>
      <c r="J70" s="33"/>
    </row>
    <row r="71" spans="2:10" ht="15.75">
      <c r="B71" s="30"/>
      <c r="C71" s="67" t="s">
        <v>212</v>
      </c>
      <c r="D71" s="67"/>
      <c r="E71" s="67"/>
      <c r="F71" s="67"/>
      <c r="G71" s="67"/>
      <c r="H71" s="241"/>
      <c r="I71" s="241"/>
      <c r="J71" s="39"/>
    </row>
    <row r="72" spans="2:10" ht="15.75">
      <c r="B72" s="30"/>
      <c r="C72" s="66"/>
      <c r="D72" s="66"/>
      <c r="E72" s="66"/>
      <c r="F72" s="66"/>
      <c r="G72" s="66"/>
      <c r="H72" s="66"/>
      <c r="I72" s="66"/>
      <c r="J72" s="38"/>
    </row>
    <row r="73" spans="2:10" ht="15.75">
      <c r="B73" s="30"/>
      <c r="C73" s="69" t="s">
        <v>213</v>
      </c>
      <c r="D73" s="69"/>
      <c r="E73" s="69"/>
      <c r="F73" s="69"/>
      <c r="G73" s="69"/>
      <c r="H73" s="66"/>
      <c r="I73" s="66"/>
      <c r="J73" s="33"/>
    </row>
    <row r="74" spans="2:10" ht="15.75">
      <c r="B74" s="30"/>
      <c r="C74" s="69"/>
      <c r="D74" s="69"/>
      <c r="E74" s="69"/>
      <c r="F74" s="69"/>
      <c r="G74" s="69"/>
      <c r="H74" s="66"/>
      <c r="I74" s="66"/>
      <c r="J74" s="33"/>
    </row>
    <row r="75" spans="2:10" ht="15.75">
      <c r="B75" s="30"/>
      <c r="C75" s="66" t="s">
        <v>455</v>
      </c>
      <c r="D75" s="66"/>
      <c r="E75" s="66"/>
      <c r="F75" s="66"/>
      <c r="G75" s="66"/>
      <c r="H75" s="241"/>
      <c r="I75" s="241"/>
      <c r="J75" s="132">
        <v>498018537.47</v>
      </c>
    </row>
    <row r="76" spans="2:10" ht="15.75">
      <c r="B76" s="30"/>
      <c r="C76" s="66"/>
      <c r="D76" s="66"/>
      <c r="E76" s="66"/>
      <c r="F76" s="66"/>
      <c r="G76" s="66"/>
      <c r="H76" s="73"/>
      <c r="I76" s="73"/>
      <c r="J76" s="34"/>
    </row>
    <row r="77" spans="2:10" ht="16.5" thickBot="1">
      <c r="B77" s="30"/>
      <c r="C77" s="67" t="s">
        <v>216</v>
      </c>
      <c r="D77" s="67"/>
      <c r="E77" s="67"/>
      <c r="F77" s="67"/>
      <c r="G77" s="67"/>
      <c r="H77" s="66"/>
      <c r="I77" s="66"/>
      <c r="J77" s="41">
        <f>+J67-J75</f>
        <v>0</v>
      </c>
    </row>
    <row r="78" spans="2:10" ht="17.25" thickBot="1" thickTop="1">
      <c r="B78" s="42"/>
      <c r="C78" s="43"/>
      <c r="D78" s="43"/>
      <c r="E78" s="43"/>
      <c r="F78" s="43"/>
      <c r="G78" s="43"/>
      <c r="H78" s="44"/>
      <c r="I78" s="44"/>
      <c r="J78" s="45"/>
    </row>
    <row r="79" spans="2:10" ht="16.5" thickTop="1">
      <c r="B79" s="30"/>
      <c r="C79" s="67"/>
      <c r="D79" s="67"/>
      <c r="E79" s="67"/>
      <c r="F79" s="67"/>
      <c r="G79" s="67"/>
      <c r="H79" s="66"/>
      <c r="I79" s="66"/>
      <c r="J79" s="47"/>
    </row>
    <row r="80" spans="2:10" ht="15.75">
      <c r="B80" s="30"/>
      <c r="C80" s="67"/>
      <c r="D80" s="67"/>
      <c r="E80" s="67"/>
      <c r="F80" s="67"/>
      <c r="G80" s="67"/>
      <c r="H80" s="66"/>
      <c r="I80" s="66"/>
      <c r="J80" s="47"/>
    </row>
    <row r="81" spans="2:10" ht="15.75">
      <c r="B81" s="48"/>
      <c r="C81" s="233" t="s">
        <v>456</v>
      </c>
      <c r="D81" s="233"/>
      <c r="E81" s="74"/>
      <c r="F81" s="50" t="s">
        <v>222</v>
      </c>
      <c r="G81" s="50"/>
      <c r="H81" s="75"/>
      <c r="I81" s="49" t="s">
        <v>223</v>
      </c>
      <c r="J81" s="51"/>
    </row>
    <row r="82" spans="2:10" ht="15.75">
      <c r="B82" s="30"/>
      <c r="C82" s="239" t="s">
        <v>224</v>
      </c>
      <c r="D82" s="239"/>
      <c r="E82" s="68"/>
      <c r="F82" s="248" t="s">
        <v>225</v>
      </c>
      <c r="G82" s="248"/>
      <c r="H82" s="248"/>
      <c r="I82" s="234" t="s">
        <v>226</v>
      </c>
      <c r="J82" s="270"/>
    </row>
    <row r="83" spans="2:10" ht="15.75">
      <c r="B83" s="30"/>
      <c r="C83" s="66"/>
      <c r="D83" s="66"/>
      <c r="E83" s="68"/>
      <c r="F83" s="68"/>
      <c r="G83" s="68"/>
      <c r="H83" s="68"/>
      <c r="I83" s="68"/>
      <c r="J83" s="52"/>
    </row>
    <row r="84" spans="2:10" ht="15.75">
      <c r="B84" s="48"/>
      <c r="C84" s="274" t="s">
        <v>409</v>
      </c>
      <c r="D84" s="274"/>
      <c r="E84" s="74"/>
      <c r="F84" s="75" t="s">
        <v>228</v>
      </c>
      <c r="G84" s="75"/>
      <c r="H84" s="75"/>
      <c r="I84" s="74" t="s">
        <v>229</v>
      </c>
      <c r="J84" s="147"/>
    </row>
    <row r="85" spans="2:10" ht="15.75">
      <c r="B85" s="48"/>
      <c r="C85" s="234" t="s">
        <v>230</v>
      </c>
      <c r="D85" s="234"/>
      <c r="E85" s="68"/>
      <c r="F85" s="248" t="s">
        <v>231</v>
      </c>
      <c r="G85" s="248"/>
      <c r="H85" s="248"/>
      <c r="I85" s="234" t="s">
        <v>232</v>
      </c>
      <c r="J85" s="270"/>
    </row>
    <row r="86" spans="2:10" ht="16.5" thickBot="1">
      <c r="B86" s="92"/>
      <c r="C86" s="148"/>
      <c r="D86" s="148"/>
      <c r="E86" s="148"/>
      <c r="F86" s="148"/>
      <c r="G86" s="148"/>
      <c r="H86" s="148"/>
      <c r="I86" s="148"/>
      <c r="J86" s="149"/>
    </row>
  </sheetData>
  <protectedRanges>
    <protectedRange sqref="F81 C81 I81" name="Rango1_2_1"/>
    <protectedRange sqref="C84 I84 F84" name="Rango1_2_1_1"/>
    <protectedRange sqref="I47:I49" name="Rango1_1"/>
  </protectedRanges>
  <mergeCells count="23">
    <mergeCell ref="H67:I67"/>
    <mergeCell ref="B2:I2"/>
    <mergeCell ref="B4:I4"/>
    <mergeCell ref="F32:I32"/>
    <mergeCell ref="F34:I34"/>
    <mergeCell ref="F35:I35"/>
    <mergeCell ref="B41:J41"/>
    <mergeCell ref="B42:J42"/>
    <mergeCell ref="H52:I52"/>
    <mergeCell ref="H55:I55"/>
    <mergeCell ref="H62:I62"/>
    <mergeCell ref="H63:I63"/>
    <mergeCell ref="C84:D84"/>
    <mergeCell ref="C85:D85"/>
    <mergeCell ref="F85:H85"/>
    <mergeCell ref="I85:J85"/>
    <mergeCell ref="H70:I70"/>
    <mergeCell ref="H71:I71"/>
    <mergeCell ref="H75:I75"/>
    <mergeCell ref="C81:D81"/>
    <mergeCell ref="C82:D82"/>
    <mergeCell ref="F82:H82"/>
    <mergeCell ref="I82:J82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EBD8A-9E20-411B-8878-6849A8ECBDE8}">
  <dimension ref="B2:K117"/>
  <sheetViews>
    <sheetView workbookViewId="0" topLeftCell="A52">
      <selection activeCell="B72" sqref="B72:K72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0.85156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1" ht="12.4" customHeight="1"/>
    <row r="2" spans="2:9" ht="20.85" customHeight="1">
      <c r="B2" s="256" t="s">
        <v>0</v>
      </c>
      <c r="C2" s="253"/>
      <c r="D2" s="253"/>
      <c r="E2" s="253"/>
      <c r="F2" s="253"/>
      <c r="G2" s="253"/>
      <c r="H2" s="253"/>
      <c r="I2" s="253"/>
    </row>
    <row r="3" ht="15" customHeight="1" hidden="1"/>
    <row r="4" spans="2:9" ht="16.5" customHeight="1">
      <c r="B4" s="257" t="s">
        <v>352</v>
      </c>
      <c r="C4" s="253"/>
      <c r="D4" s="253"/>
      <c r="E4" s="253"/>
      <c r="F4" s="253"/>
      <c r="G4" s="253"/>
      <c r="H4" s="253"/>
      <c r="I4" s="253"/>
    </row>
    <row r="5" ht="0.95" customHeight="1"/>
    <row r="6" ht="2.1" customHeight="1"/>
    <row r="7" spans="2:9" ht="15">
      <c r="B7" s="1" t="s">
        <v>1</v>
      </c>
      <c r="C7" s="1" t="s">
        <v>2</v>
      </c>
      <c r="D7" s="1" t="s">
        <v>3</v>
      </c>
      <c r="E7" s="1" t="s">
        <v>4</v>
      </c>
      <c r="G7" s="1" t="s">
        <v>5</v>
      </c>
      <c r="H7" s="1" t="s">
        <v>6</v>
      </c>
      <c r="I7" s="1" t="s">
        <v>7</v>
      </c>
    </row>
    <row r="8" spans="2:9" ht="15">
      <c r="B8" s="2">
        <v>45351</v>
      </c>
      <c r="C8" s="3">
        <v>0</v>
      </c>
      <c r="D8" s="3" t="s">
        <v>8</v>
      </c>
      <c r="E8" s="3"/>
      <c r="G8" s="4">
        <v>101155366.68</v>
      </c>
      <c r="H8" s="4">
        <v>59811170.21</v>
      </c>
      <c r="I8" s="4">
        <v>41344196.47</v>
      </c>
    </row>
    <row r="9" spans="2:9" ht="38.25">
      <c r="B9" s="2">
        <v>45355</v>
      </c>
      <c r="C9" s="3">
        <v>82929</v>
      </c>
      <c r="D9" s="3" t="s">
        <v>353</v>
      </c>
      <c r="E9" s="3" t="s">
        <v>354</v>
      </c>
      <c r="G9" s="4">
        <v>23000</v>
      </c>
      <c r="H9" s="4">
        <v>0</v>
      </c>
      <c r="I9" s="4">
        <v>41367196.47</v>
      </c>
    </row>
    <row r="10" spans="2:9" ht="38.25">
      <c r="B10" s="2">
        <v>45355</v>
      </c>
      <c r="C10" s="3">
        <v>82933</v>
      </c>
      <c r="D10" s="3" t="s">
        <v>353</v>
      </c>
      <c r="E10" s="3" t="s">
        <v>355</v>
      </c>
      <c r="G10" s="4">
        <v>304700</v>
      </c>
      <c r="H10" s="4">
        <v>0</v>
      </c>
      <c r="I10" s="4">
        <v>41671896.47</v>
      </c>
    </row>
    <row r="11" spans="2:9" ht="38.25">
      <c r="B11" s="2">
        <v>45355</v>
      </c>
      <c r="C11" s="3">
        <v>82936</v>
      </c>
      <c r="D11" s="3" t="s">
        <v>353</v>
      </c>
      <c r="E11" s="3" t="s">
        <v>356</v>
      </c>
      <c r="G11" s="4">
        <v>362200</v>
      </c>
      <c r="H11" s="4">
        <v>0</v>
      </c>
      <c r="I11" s="4">
        <v>42034096.47</v>
      </c>
    </row>
    <row r="12" spans="2:9" ht="38.25">
      <c r="B12" s="2">
        <v>45355</v>
      </c>
      <c r="C12" s="3">
        <v>83008</v>
      </c>
      <c r="D12" s="3" t="s">
        <v>263</v>
      </c>
      <c r="E12" s="3" t="s">
        <v>340</v>
      </c>
      <c r="G12" s="4">
        <v>0</v>
      </c>
      <c r="H12" s="4">
        <v>1894714.28</v>
      </c>
      <c r="I12" s="4">
        <v>40139382.19</v>
      </c>
    </row>
    <row r="13" spans="2:9" ht="38.25">
      <c r="B13" s="2">
        <v>45356</v>
      </c>
      <c r="C13" s="3">
        <v>82938</v>
      </c>
      <c r="D13" s="3" t="s">
        <v>353</v>
      </c>
      <c r="E13" s="3" t="s">
        <v>357</v>
      </c>
      <c r="G13" s="4">
        <v>76600</v>
      </c>
      <c r="H13" s="4">
        <v>0</v>
      </c>
      <c r="I13" s="4">
        <v>40215982.19</v>
      </c>
    </row>
    <row r="14" spans="2:9" ht="25.5">
      <c r="B14" s="2">
        <v>45356</v>
      </c>
      <c r="C14" s="3">
        <v>82941</v>
      </c>
      <c r="D14" s="3" t="s">
        <v>353</v>
      </c>
      <c r="E14" s="3" t="s">
        <v>358</v>
      </c>
      <c r="G14" s="4">
        <v>19200</v>
      </c>
      <c r="H14" s="4">
        <v>0</v>
      </c>
      <c r="I14" s="4">
        <v>40235182.19</v>
      </c>
    </row>
    <row r="15" spans="2:9" ht="38.25">
      <c r="B15" s="2">
        <v>45356</v>
      </c>
      <c r="C15" s="3">
        <v>82943</v>
      </c>
      <c r="D15" s="3" t="s">
        <v>353</v>
      </c>
      <c r="E15" s="3" t="s">
        <v>359</v>
      </c>
      <c r="G15" s="4">
        <v>467800</v>
      </c>
      <c r="H15" s="4">
        <v>0</v>
      </c>
      <c r="I15" s="4">
        <v>40702982.19</v>
      </c>
    </row>
    <row r="16" spans="2:9" ht="25.5">
      <c r="B16" s="2">
        <v>45356</v>
      </c>
      <c r="C16" s="3">
        <v>82949</v>
      </c>
      <c r="D16" s="3" t="s">
        <v>353</v>
      </c>
      <c r="E16" s="3" t="s">
        <v>360</v>
      </c>
      <c r="G16" s="4">
        <v>3900</v>
      </c>
      <c r="H16" s="4">
        <v>0</v>
      </c>
      <c r="I16" s="4">
        <v>40706882.19</v>
      </c>
    </row>
    <row r="17" spans="2:9" ht="25.5">
      <c r="B17" s="2">
        <v>45357</v>
      </c>
      <c r="C17" s="3">
        <v>82953</v>
      </c>
      <c r="D17" s="3" t="s">
        <v>353</v>
      </c>
      <c r="E17" s="3" t="s">
        <v>361</v>
      </c>
      <c r="G17" s="4">
        <v>1015000</v>
      </c>
      <c r="H17" s="4">
        <v>0</v>
      </c>
      <c r="I17" s="4">
        <v>41721882.19</v>
      </c>
    </row>
    <row r="18" spans="2:9" ht="25.5">
      <c r="B18" s="2">
        <v>45357</v>
      </c>
      <c r="C18" s="3">
        <v>82957</v>
      </c>
      <c r="D18" s="3" t="s">
        <v>353</v>
      </c>
      <c r="E18" s="3" t="s">
        <v>362</v>
      </c>
      <c r="G18" s="4">
        <v>300</v>
      </c>
      <c r="H18" s="4">
        <v>0</v>
      </c>
      <c r="I18" s="4">
        <v>41722182.19</v>
      </c>
    </row>
    <row r="19" spans="2:9" ht="38.25">
      <c r="B19" s="2">
        <v>45358</v>
      </c>
      <c r="C19" s="3">
        <v>82960</v>
      </c>
      <c r="D19" s="3" t="s">
        <v>353</v>
      </c>
      <c r="E19" s="3" t="s">
        <v>363</v>
      </c>
      <c r="G19" s="4">
        <v>60200</v>
      </c>
      <c r="H19" s="4">
        <v>0</v>
      </c>
      <c r="I19" s="4">
        <v>41782382.19</v>
      </c>
    </row>
    <row r="20" spans="2:9" ht="38.25">
      <c r="B20" s="2">
        <v>45358</v>
      </c>
      <c r="C20" s="3">
        <v>83012</v>
      </c>
      <c r="D20" s="3" t="s">
        <v>263</v>
      </c>
      <c r="E20" s="3" t="s">
        <v>343</v>
      </c>
      <c r="G20" s="4">
        <v>0</v>
      </c>
      <c r="H20" s="4">
        <v>607798.57</v>
      </c>
      <c r="I20" s="4">
        <v>41174583.62</v>
      </c>
    </row>
    <row r="21" spans="2:9" ht="76.5">
      <c r="B21" s="2">
        <v>45358</v>
      </c>
      <c r="C21" s="3">
        <v>83016</v>
      </c>
      <c r="D21" s="3" t="s">
        <v>353</v>
      </c>
      <c r="E21" s="3" t="s">
        <v>364</v>
      </c>
      <c r="G21" s="4">
        <v>0</v>
      </c>
      <c r="H21" s="4">
        <v>223481.99</v>
      </c>
      <c r="I21" s="4">
        <v>40951101.63</v>
      </c>
    </row>
    <row r="22" spans="2:9" ht="25.5">
      <c r="B22" s="2">
        <v>45362</v>
      </c>
      <c r="C22" s="3">
        <v>82965</v>
      </c>
      <c r="D22" s="3" t="s">
        <v>353</v>
      </c>
      <c r="E22" s="3" t="s">
        <v>365</v>
      </c>
      <c r="G22" s="4">
        <v>289906</v>
      </c>
      <c r="H22" s="4">
        <v>0</v>
      </c>
      <c r="I22" s="4">
        <v>41241007.63</v>
      </c>
    </row>
    <row r="23" spans="2:9" ht="38.25">
      <c r="B23" s="2">
        <v>45362</v>
      </c>
      <c r="C23" s="3">
        <v>82968</v>
      </c>
      <c r="D23" s="3" t="s">
        <v>353</v>
      </c>
      <c r="E23" s="3" t="s">
        <v>366</v>
      </c>
      <c r="G23" s="4">
        <v>5300</v>
      </c>
      <c r="H23" s="4">
        <v>0</v>
      </c>
      <c r="I23" s="4">
        <v>41246307.63</v>
      </c>
    </row>
    <row r="24" spans="2:9" ht="25.5">
      <c r="B24" s="2">
        <v>45362</v>
      </c>
      <c r="C24" s="3">
        <v>82983</v>
      </c>
      <c r="D24" s="3" t="s">
        <v>353</v>
      </c>
      <c r="E24" s="3" t="s">
        <v>367</v>
      </c>
      <c r="G24" s="4">
        <v>217400</v>
      </c>
      <c r="H24" s="4">
        <v>0</v>
      </c>
      <c r="I24" s="4">
        <v>41463707.63</v>
      </c>
    </row>
    <row r="25" spans="2:9" ht="25.5">
      <c r="B25" s="2">
        <v>45362</v>
      </c>
      <c r="C25" s="3">
        <v>82986</v>
      </c>
      <c r="D25" s="3" t="s">
        <v>353</v>
      </c>
      <c r="E25" s="3" t="s">
        <v>368</v>
      </c>
      <c r="G25" s="4">
        <v>52500</v>
      </c>
      <c r="H25" s="4">
        <v>0</v>
      </c>
      <c r="I25" s="4">
        <v>41516207.63</v>
      </c>
    </row>
    <row r="26" spans="2:9" ht="25.5">
      <c r="B26" s="2">
        <v>45362</v>
      </c>
      <c r="C26" s="3">
        <v>82998</v>
      </c>
      <c r="D26" s="3" t="s">
        <v>353</v>
      </c>
      <c r="E26" s="3" t="s">
        <v>369</v>
      </c>
      <c r="G26" s="4">
        <v>14500</v>
      </c>
      <c r="H26" s="4">
        <v>0</v>
      </c>
      <c r="I26" s="4">
        <v>41530707.63</v>
      </c>
    </row>
    <row r="27" spans="2:9" ht="38.25">
      <c r="B27" s="2">
        <v>45363</v>
      </c>
      <c r="C27" s="3">
        <v>83409</v>
      </c>
      <c r="D27" s="3" t="s">
        <v>263</v>
      </c>
      <c r="E27" s="3" t="s">
        <v>346</v>
      </c>
      <c r="G27" s="4">
        <v>0</v>
      </c>
      <c r="H27" s="4">
        <v>1438425.82</v>
      </c>
      <c r="I27" s="4">
        <v>40092281.81</v>
      </c>
    </row>
    <row r="28" spans="2:9" ht="38.25">
      <c r="B28" s="2">
        <v>45363</v>
      </c>
      <c r="C28" s="3">
        <v>83411</v>
      </c>
      <c r="D28" s="3" t="s">
        <v>353</v>
      </c>
      <c r="E28" s="3" t="s">
        <v>370</v>
      </c>
      <c r="G28" s="4">
        <v>711900</v>
      </c>
      <c r="H28" s="4">
        <v>0</v>
      </c>
      <c r="I28" s="4">
        <v>40804181.81</v>
      </c>
    </row>
    <row r="29" spans="2:9" ht="25.5">
      <c r="B29" s="2">
        <v>45364</v>
      </c>
      <c r="C29" s="3">
        <v>83413</v>
      </c>
      <c r="D29" s="3" t="s">
        <v>353</v>
      </c>
      <c r="E29" s="3" t="s">
        <v>371</v>
      </c>
      <c r="G29" s="4">
        <v>97900</v>
      </c>
      <c r="H29" s="4">
        <v>0</v>
      </c>
      <c r="I29" s="4">
        <v>40902081.81</v>
      </c>
    </row>
    <row r="30" spans="2:9" ht="25.5">
      <c r="B30" s="2">
        <v>45364</v>
      </c>
      <c r="C30" s="3">
        <v>83414</v>
      </c>
      <c r="D30" s="3" t="s">
        <v>353</v>
      </c>
      <c r="E30" s="3" t="s">
        <v>372</v>
      </c>
      <c r="G30" s="4">
        <v>3800</v>
      </c>
      <c r="H30" s="4">
        <v>0</v>
      </c>
      <c r="I30" s="4">
        <v>40905881.81</v>
      </c>
    </row>
    <row r="31" spans="2:9" ht="38.25">
      <c r="B31" s="2">
        <v>45364</v>
      </c>
      <c r="C31" s="3">
        <v>83425</v>
      </c>
      <c r="D31" s="3" t="s">
        <v>353</v>
      </c>
      <c r="E31" s="3" t="s">
        <v>373</v>
      </c>
      <c r="G31" s="4">
        <v>227400</v>
      </c>
      <c r="H31" s="4">
        <v>0</v>
      </c>
      <c r="I31" s="4">
        <v>41133281.81</v>
      </c>
    </row>
    <row r="32" spans="2:9" ht="25.5">
      <c r="B32" s="2">
        <v>45364</v>
      </c>
      <c r="C32" s="3">
        <v>83836</v>
      </c>
      <c r="D32" s="3" t="s">
        <v>353</v>
      </c>
      <c r="E32" s="3" t="s">
        <v>374</v>
      </c>
      <c r="G32" s="4">
        <v>2400</v>
      </c>
      <c r="H32" s="4">
        <v>0</v>
      </c>
      <c r="I32" s="4">
        <v>41135681.81</v>
      </c>
    </row>
    <row r="33" spans="2:9" ht="38.25">
      <c r="B33" s="2">
        <v>45365</v>
      </c>
      <c r="C33" s="3">
        <v>83427</v>
      </c>
      <c r="D33" s="3" t="s">
        <v>353</v>
      </c>
      <c r="E33" s="3" t="s">
        <v>375</v>
      </c>
      <c r="G33" s="4">
        <v>306900</v>
      </c>
      <c r="H33" s="4">
        <v>0</v>
      </c>
      <c r="I33" s="4">
        <v>41442581.81</v>
      </c>
    </row>
    <row r="34" spans="2:9" ht="25.5">
      <c r="B34" s="2">
        <v>45365</v>
      </c>
      <c r="C34" s="3">
        <v>83832</v>
      </c>
      <c r="D34" s="3" t="s">
        <v>353</v>
      </c>
      <c r="E34" s="3" t="s">
        <v>376</v>
      </c>
      <c r="G34" s="4">
        <v>284900</v>
      </c>
      <c r="H34" s="4">
        <v>0</v>
      </c>
      <c r="I34" s="4">
        <v>41727481.81</v>
      </c>
    </row>
    <row r="35" spans="2:9" ht="38.25">
      <c r="B35" s="2">
        <v>45365</v>
      </c>
      <c r="C35" s="3">
        <v>84121</v>
      </c>
      <c r="D35" s="3" t="s">
        <v>353</v>
      </c>
      <c r="E35" s="3" t="s">
        <v>377</v>
      </c>
      <c r="G35" s="4">
        <v>1000</v>
      </c>
      <c r="H35" s="4">
        <v>0</v>
      </c>
      <c r="I35" s="4">
        <v>41728481.81</v>
      </c>
    </row>
    <row r="36" spans="2:9" ht="25.5">
      <c r="B36" s="2">
        <v>45366</v>
      </c>
      <c r="C36" s="3">
        <v>83840</v>
      </c>
      <c r="D36" s="3" t="s">
        <v>353</v>
      </c>
      <c r="E36" s="3" t="s">
        <v>378</v>
      </c>
      <c r="G36" s="4">
        <v>300</v>
      </c>
      <c r="H36" s="4">
        <v>0</v>
      </c>
      <c r="I36" s="4">
        <v>41728781.81</v>
      </c>
    </row>
    <row r="37" spans="2:9" ht="25.5">
      <c r="B37" s="2">
        <v>45366</v>
      </c>
      <c r="C37" s="3">
        <v>83842</v>
      </c>
      <c r="D37" s="3" t="s">
        <v>353</v>
      </c>
      <c r="E37" s="3" t="s">
        <v>379</v>
      </c>
      <c r="G37" s="4">
        <v>392800</v>
      </c>
      <c r="H37" s="4">
        <v>0</v>
      </c>
      <c r="I37" s="4">
        <v>42121581.81</v>
      </c>
    </row>
    <row r="38" spans="2:9" ht="38.25">
      <c r="B38" s="2">
        <v>45366</v>
      </c>
      <c r="C38" s="3">
        <v>83848</v>
      </c>
      <c r="D38" s="3" t="s">
        <v>353</v>
      </c>
      <c r="E38" s="3" t="s">
        <v>380</v>
      </c>
      <c r="G38" s="4">
        <v>8100</v>
      </c>
      <c r="H38" s="4">
        <v>0</v>
      </c>
      <c r="I38" s="4">
        <v>42129681.81</v>
      </c>
    </row>
    <row r="39" spans="2:9" ht="25.5">
      <c r="B39" s="2">
        <v>45367</v>
      </c>
      <c r="C39" s="3">
        <v>83844</v>
      </c>
      <c r="D39" s="3" t="s">
        <v>353</v>
      </c>
      <c r="E39" s="3" t="s">
        <v>379</v>
      </c>
      <c r="G39" s="4">
        <v>196200</v>
      </c>
      <c r="H39" s="4">
        <v>0</v>
      </c>
      <c r="I39" s="4">
        <v>42325881.81</v>
      </c>
    </row>
    <row r="40" spans="2:9" ht="38.25">
      <c r="B40" s="2">
        <v>45367</v>
      </c>
      <c r="C40" s="3">
        <v>83845</v>
      </c>
      <c r="D40" s="3" t="s">
        <v>353</v>
      </c>
      <c r="E40" s="3" t="s">
        <v>381</v>
      </c>
      <c r="G40" s="4">
        <v>0</v>
      </c>
      <c r="H40" s="4">
        <v>0</v>
      </c>
      <c r="I40" s="4">
        <v>42325881.81</v>
      </c>
    </row>
    <row r="41" spans="2:9" ht="25.5">
      <c r="B41" s="2">
        <v>45368</v>
      </c>
      <c r="C41" s="3">
        <v>83850</v>
      </c>
      <c r="D41" s="3" t="s">
        <v>353</v>
      </c>
      <c r="E41" s="3" t="s">
        <v>382</v>
      </c>
      <c r="G41" s="4">
        <v>52350</v>
      </c>
      <c r="H41" s="4">
        <v>0</v>
      </c>
      <c r="I41" s="4">
        <v>42378231.81</v>
      </c>
    </row>
    <row r="42" spans="2:9" ht="25.5">
      <c r="B42" s="2">
        <v>45368</v>
      </c>
      <c r="C42" s="3">
        <v>83851</v>
      </c>
      <c r="D42" s="3" t="s">
        <v>353</v>
      </c>
      <c r="E42" s="3" t="s">
        <v>382</v>
      </c>
      <c r="G42" s="4">
        <v>0</v>
      </c>
      <c r="H42" s="4">
        <v>0</v>
      </c>
      <c r="I42" s="4">
        <v>42378231.81</v>
      </c>
    </row>
    <row r="43" spans="2:9" ht="38.25">
      <c r="B43" s="2">
        <v>45368</v>
      </c>
      <c r="C43" s="3">
        <v>83854</v>
      </c>
      <c r="D43" s="3" t="s">
        <v>353</v>
      </c>
      <c r="E43" s="3" t="s">
        <v>383</v>
      </c>
      <c r="G43" s="4">
        <v>1000</v>
      </c>
      <c r="H43" s="4">
        <v>0</v>
      </c>
      <c r="I43" s="4">
        <v>42379231.81</v>
      </c>
    </row>
    <row r="44" spans="2:9" ht="38.25">
      <c r="B44" s="2">
        <v>45369</v>
      </c>
      <c r="C44" s="3">
        <v>83856</v>
      </c>
      <c r="D44" s="3" t="s">
        <v>353</v>
      </c>
      <c r="E44" s="3" t="s">
        <v>384</v>
      </c>
      <c r="G44" s="4">
        <v>804000</v>
      </c>
      <c r="H44" s="4">
        <v>0</v>
      </c>
      <c r="I44" s="4">
        <v>43183231.81</v>
      </c>
    </row>
    <row r="45" spans="2:9" ht="25.5">
      <c r="B45" s="2">
        <v>45370</v>
      </c>
      <c r="C45" s="3">
        <v>83859</v>
      </c>
      <c r="D45" s="3" t="s">
        <v>353</v>
      </c>
      <c r="E45" s="3" t="s">
        <v>385</v>
      </c>
      <c r="G45" s="4">
        <v>405800</v>
      </c>
      <c r="H45" s="4">
        <v>0</v>
      </c>
      <c r="I45" s="4">
        <v>43589031.81</v>
      </c>
    </row>
    <row r="46" spans="2:9" ht="25.5">
      <c r="B46" s="2">
        <v>45370</v>
      </c>
      <c r="C46" s="3">
        <v>83861</v>
      </c>
      <c r="D46" s="3" t="s">
        <v>353</v>
      </c>
      <c r="E46" s="3" t="s">
        <v>386</v>
      </c>
      <c r="G46" s="4">
        <v>3600</v>
      </c>
      <c r="H46" s="4">
        <v>0</v>
      </c>
      <c r="I46" s="4">
        <v>43592631.81</v>
      </c>
    </row>
    <row r="47" spans="2:9" ht="38.25">
      <c r="B47" s="2">
        <v>45371</v>
      </c>
      <c r="C47" s="3">
        <v>83864</v>
      </c>
      <c r="D47" s="3" t="s">
        <v>353</v>
      </c>
      <c r="E47" s="3" t="s">
        <v>387</v>
      </c>
      <c r="G47" s="4">
        <v>602100</v>
      </c>
      <c r="H47" s="4">
        <v>0</v>
      </c>
      <c r="I47" s="4">
        <v>44194731.81</v>
      </c>
    </row>
    <row r="48" spans="2:9" ht="25.5">
      <c r="B48" s="2">
        <v>45371</v>
      </c>
      <c r="C48" s="3">
        <v>83865</v>
      </c>
      <c r="D48" s="3" t="s">
        <v>353</v>
      </c>
      <c r="E48" s="3" t="s">
        <v>388</v>
      </c>
      <c r="G48" s="4">
        <v>287700</v>
      </c>
      <c r="H48" s="4">
        <v>0</v>
      </c>
      <c r="I48" s="4">
        <v>44482431.81</v>
      </c>
    </row>
    <row r="49" spans="2:9" ht="38.25">
      <c r="B49" s="2">
        <v>45372</v>
      </c>
      <c r="C49" s="3">
        <v>83828</v>
      </c>
      <c r="D49" s="3" t="s">
        <v>263</v>
      </c>
      <c r="E49" s="3" t="s">
        <v>349</v>
      </c>
      <c r="G49" s="4">
        <v>0</v>
      </c>
      <c r="H49" s="4">
        <v>422416.67</v>
      </c>
      <c r="I49" s="4">
        <v>44060015.14</v>
      </c>
    </row>
    <row r="50" spans="2:9" ht="25.5">
      <c r="B50" s="2">
        <v>45372</v>
      </c>
      <c r="C50" s="3">
        <v>83866</v>
      </c>
      <c r="D50" s="3" t="s">
        <v>353</v>
      </c>
      <c r="E50" s="3" t="s">
        <v>389</v>
      </c>
      <c r="G50" s="4">
        <v>198700</v>
      </c>
      <c r="H50" s="4">
        <v>0</v>
      </c>
      <c r="I50" s="4">
        <v>44258715.14</v>
      </c>
    </row>
    <row r="51" spans="2:9" ht="25.5">
      <c r="B51" s="2">
        <v>45373</v>
      </c>
      <c r="C51" s="3">
        <v>84130</v>
      </c>
      <c r="D51" s="3" t="s">
        <v>353</v>
      </c>
      <c r="E51" s="3" t="s">
        <v>390</v>
      </c>
      <c r="G51" s="4">
        <v>195302</v>
      </c>
      <c r="H51" s="4">
        <v>0</v>
      </c>
      <c r="I51" s="4">
        <v>44454017.14</v>
      </c>
    </row>
    <row r="52" spans="2:9" ht="25.5">
      <c r="B52" s="2">
        <v>45373</v>
      </c>
      <c r="C52" s="3">
        <v>84131</v>
      </c>
      <c r="D52" s="3" t="s">
        <v>353</v>
      </c>
      <c r="E52" s="3" t="s">
        <v>391</v>
      </c>
      <c r="G52" s="4">
        <v>29900</v>
      </c>
      <c r="H52" s="4">
        <v>0</v>
      </c>
      <c r="I52" s="4">
        <v>44483917.14</v>
      </c>
    </row>
    <row r="53" spans="2:9" ht="25.5">
      <c r="B53" s="2">
        <v>45375</v>
      </c>
      <c r="C53" s="3">
        <v>84135</v>
      </c>
      <c r="D53" s="3" t="s">
        <v>353</v>
      </c>
      <c r="E53" s="3" t="s">
        <v>392</v>
      </c>
      <c r="G53" s="4">
        <v>187501</v>
      </c>
      <c r="H53" s="4">
        <v>0</v>
      </c>
      <c r="I53" s="4">
        <v>44671418.14</v>
      </c>
    </row>
    <row r="54" spans="2:9" ht="38.25">
      <c r="B54" s="2">
        <v>45375</v>
      </c>
      <c r="C54" s="3">
        <v>84137</v>
      </c>
      <c r="D54" s="3" t="s">
        <v>353</v>
      </c>
      <c r="E54" s="3" t="s">
        <v>393</v>
      </c>
      <c r="G54" s="4">
        <v>40200</v>
      </c>
      <c r="H54" s="4">
        <v>0</v>
      </c>
      <c r="I54" s="4">
        <v>44711618.14</v>
      </c>
    </row>
    <row r="55" spans="2:9" ht="25.5">
      <c r="B55" s="2">
        <v>45375</v>
      </c>
      <c r="C55" s="3">
        <v>84139</v>
      </c>
      <c r="D55" s="3" t="s">
        <v>353</v>
      </c>
      <c r="E55" s="3" t="s">
        <v>394</v>
      </c>
      <c r="G55" s="4">
        <v>11000</v>
      </c>
      <c r="H55" s="4">
        <v>0</v>
      </c>
      <c r="I55" s="4">
        <v>44722618.14</v>
      </c>
    </row>
    <row r="56" spans="2:9" ht="25.5">
      <c r="B56" s="2">
        <v>45376</v>
      </c>
      <c r="C56" s="3">
        <v>84147</v>
      </c>
      <c r="D56" s="3" t="s">
        <v>353</v>
      </c>
      <c r="E56" s="3" t="s">
        <v>395</v>
      </c>
      <c r="G56" s="4">
        <v>3900</v>
      </c>
      <c r="H56" s="4">
        <v>0</v>
      </c>
      <c r="I56" s="4">
        <v>44726518.14</v>
      </c>
    </row>
    <row r="57" spans="2:9" ht="25.5">
      <c r="B57" s="2">
        <v>45377</v>
      </c>
      <c r="C57" s="3">
        <v>84142</v>
      </c>
      <c r="D57" s="3" t="s">
        <v>353</v>
      </c>
      <c r="E57" s="3" t="s">
        <v>396</v>
      </c>
      <c r="G57" s="4">
        <v>551300</v>
      </c>
      <c r="H57" s="4">
        <v>0</v>
      </c>
      <c r="I57" s="4">
        <v>45277818.14</v>
      </c>
    </row>
    <row r="58" spans="2:9" ht="38.25">
      <c r="B58" s="2">
        <v>45377</v>
      </c>
      <c r="C58" s="3">
        <v>84145</v>
      </c>
      <c r="D58" s="3" t="s">
        <v>353</v>
      </c>
      <c r="E58" s="3" t="s">
        <v>397</v>
      </c>
      <c r="G58" s="4">
        <v>335800</v>
      </c>
      <c r="H58" s="4">
        <v>0</v>
      </c>
      <c r="I58" s="4">
        <v>45613618.14</v>
      </c>
    </row>
    <row r="59" ht="10.15" customHeight="1"/>
    <row r="60" spans="6:9" ht="18" customHeight="1">
      <c r="F60" s="258" t="s">
        <v>398</v>
      </c>
      <c r="G60" s="253"/>
      <c r="H60" s="253"/>
      <c r="I60" s="253"/>
    </row>
    <row r="61" ht="0.95" customHeight="1"/>
    <row r="62" spans="6:9" ht="18" customHeight="1">
      <c r="F62" s="258" t="s">
        <v>399</v>
      </c>
      <c r="G62" s="253"/>
      <c r="H62" s="253"/>
      <c r="I62" s="253"/>
    </row>
    <row r="63" spans="6:9" ht="18" customHeight="1">
      <c r="F63" s="258" t="s">
        <v>400</v>
      </c>
      <c r="G63" s="253"/>
      <c r="H63" s="253"/>
      <c r="I63" s="253"/>
    </row>
    <row r="65" ht="15.75" thickBot="1"/>
    <row r="66" spans="2:11" ht="15">
      <c r="B66" s="6"/>
      <c r="C66" s="107"/>
      <c r="D66" s="107"/>
      <c r="E66" s="107"/>
      <c r="F66" s="107"/>
      <c r="G66" s="107"/>
      <c r="H66" s="107"/>
      <c r="I66" s="107"/>
      <c r="J66" s="107"/>
      <c r="K66" s="108"/>
    </row>
    <row r="67" spans="2:11" ht="15.75">
      <c r="B67" s="109"/>
      <c r="C67" s="110"/>
      <c r="D67" s="56"/>
      <c r="E67" s="56"/>
      <c r="F67" s="56"/>
      <c r="G67" s="56"/>
      <c r="H67" s="56"/>
      <c r="I67" s="56"/>
      <c r="J67" s="56"/>
      <c r="K67" s="11"/>
    </row>
    <row r="68" spans="2:11" ht="15.75">
      <c r="B68" s="10"/>
      <c r="C68" s="56"/>
      <c r="D68" s="56"/>
      <c r="E68" s="56"/>
      <c r="F68" s="56"/>
      <c r="G68" s="56"/>
      <c r="H68" s="56"/>
      <c r="I68" s="56"/>
      <c r="J68" s="56"/>
      <c r="K68" s="11"/>
    </row>
    <row r="69" spans="2:11" ht="15.75">
      <c r="B69" s="10"/>
      <c r="C69" s="56"/>
      <c r="D69" s="56"/>
      <c r="E69" s="56"/>
      <c r="F69" s="56"/>
      <c r="G69" s="56"/>
      <c r="H69" s="56"/>
      <c r="I69" s="56"/>
      <c r="J69" s="56"/>
      <c r="K69" s="11"/>
    </row>
    <row r="70" spans="2:11" ht="15.75">
      <c r="B70" s="10"/>
      <c r="C70" s="56"/>
      <c r="D70" s="56"/>
      <c r="E70" s="56"/>
      <c r="F70" s="56"/>
      <c r="G70" s="56"/>
      <c r="H70" s="56"/>
      <c r="I70" s="56"/>
      <c r="J70" s="56"/>
      <c r="K70" s="11"/>
    </row>
    <row r="71" spans="2:11" ht="15.75">
      <c r="B71" s="259" t="s">
        <v>401</v>
      </c>
      <c r="C71" s="250"/>
      <c r="D71" s="250"/>
      <c r="E71" s="250"/>
      <c r="F71" s="250"/>
      <c r="G71" s="250"/>
      <c r="H71" s="250"/>
      <c r="I71" s="250"/>
      <c r="J71" s="250"/>
      <c r="K71" s="260"/>
    </row>
    <row r="72" spans="2:11" ht="15">
      <c r="B72" s="261" t="s">
        <v>402</v>
      </c>
      <c r="C72" s="243"/>
      <c r="D72" s="243"/>
      <c r="E72" s="243"/>
      <c r="F72" s="243"/>
      <c r="G72" s="243"/>
      <c r="H72" s="243"/>
      <c r="I72" s="243"/>
      <c r="J72" s="243"/>
      <c r="K72" s="262"/>
    </row>
    <row r="73" spans="2:11" ht="15">
      <c r="B73" s="261" t="s">
        <v>403</v>
      </c>
      <c r="C73" s="243"/>
      <c r="D73" s="243"/>
      <c r="E73" s="243"/>
      <c r="F73" s="243"/>
      <c r="G73" s="243"/>
      <c r="H73" s="243"/>
      <c r="I73" s="243"/>
      <c r="J73" s="243"/>
      <c r="K73" s="262"/>
    </row>
    <row r="74" spans="2:11" ht="15.75">
      <c r="B74" s="14"/>
      <c r="C74" s="58"/>
      <c r="D74" s="58"/>
      <c r="E74" s="58"/>
      <c r="F74" s="58"/>
      <c r="G74" s="58"/>
      <c r="H74" s="58"/>
      <c r="I74" s="58"/>
      <c r="J74" s="58"/>
      <c r="K74" s="15"/>
    </row>
    <row r="75" spans="2:11" ht="15.75">
      <c r="B75" s="111" t="s">
        <v>195</v>
      </c>
      <c r="D75" s="59"/>
      <c r="E75" s="59"/>
      <c r="F75" s="59"/>
      <c r="G75" s="59"/>
      <c r="H75" s="59"/>
      <c r="I75" s="59"/>
      <c r="J75" s="59"/>
      <c r="K75" s="16"/>
    </row>
    <row r="76" spans="2:11" ht="15">
      <c r="B76" s="112" t="s">
        <v>404</v>
      </c>
      <c r="D76" s="60"/>
      <c r="E76" s="61"/>
      <c r="F76" s="61"/>
      <c r="G76" s="61"/>
      <c r="H76" s="61"/>
      <c r="I76" s="60" t="s">
        <v>197</v>
      </c>
      <c r="J76" s="60"/>
      <c r="K76" s="113" t="s">
        <v>405</v>
      </c>
    </row>
    <row r="77" spans="2:11" ht="15.75">
      <c r="B77" s="114" t="s">
        <v>199</v>
      </c>
      <c r="D77" s="18" t="s">
        <v>200</v>
      </c>
      <c r="E77" s="19"/>
      <c r="F77" s="63"/>
      <c r="G77" s="20"/>
      <c r="H77" s="62"/>
      <c r="I77" s="62"/>
      <c r="J77" s="63"/>
      <c r="K77" s="21"/>
    </row>
    <row r="78" spans="2:11" ht="15.75">
      <c r="B78" s="114" t="s">
        <v>201</v>
      </c>
      <c r="D78" s="64"/>
      <c r="E78" s="65"/>
      <c r="F78" s="63"/>
      <c r="G78" s="22"/>
      <c r="H78" s="62" t="s">
        <v>406</v>
      </c>
      <c r="I78" s="62"/>
      <c r="J78" s="63"/>
      <c r="K78" s="21"/>
    </row>
    <row r="79" spans="2:11" ht="16.5" thickBot="1">
      <c r="B79" s="23"/>
      <c r="C79" s="24"/>
      <c r="D79" s="25"/>
      <c r="E79" s="26"/>
      <c r="F79" s="27"/>
      <c r="G79" s="28"/>
      <c r="H79" s="24"/>
      <c r="I79" s="24"/>
      <c r="J79" s="27"/>
      <c r="K79" s="29"/>
    </row>
    <row r="80" spans="2:11" ht="16.5" thickTop="1">
      <c r="B80" s="30"/>
      <c r="C80" s="70"/>
      <c r="D80" s="70"/>
      <c r="E80" s="66"/>
      <c r="F80" s="66"/>
      <c r="G80" s="66"/>
      <c r="H80" s="66"/>
      <c r="I80" s="66"/>
      <c r="J80" s="66"/>
      <c r="K80" s="32" t="s">
        <v>203</v>
      </c>
    </row>
    <row r="81" spans="2:11" ht="15.75">
      <c r="B81" s="115" t="s">
        <v>204</v>
      </c>
      <c r="D81" s="67"/>
      <c r="E81" s="67"/>
      <c r="F81" s="67"/>
      <c r="G81" s="67"/>
      <c r="H81" s="234"/>
      <c r="I81" s="234"/>
      <c r="J81" s="234"/>
      <c r="K81" s="33">
        <v>41344196.47</v>
      </c>
    </row>
    <row r="82" spans="2:11" ht="15.75">
      <c r="B82" s="30"/>
      <c r="C82" s="70"/>
      <c r="D82" s="70"/>
      <c r="E82" s="66"/>
      <c r="F82" s="66"/>
      <c r="G82" s="66"/>
      <c r="H82" s="66"/>
      <c r="I82" s="66"/>
      <c r="J82" s="66"/>
      <c r="K82" s="33"/>
    </row>
    <row r="83" spans="2:11" ht="15.75">
      <c r="B83" s="116" t="s">
        <v>205</v>
      </c>
      <c r="D83" s="117"/>
      <c r="E83" s="69"/>
      <c r="F83" s="69"/>
      <c r="G83" s="69"/>
      <c r="H83" s="66"/>
      <c r="I83" s="66"/>
      <c r="J83" s="66"/>
      <c r="K83" s="33"/>
    </row>
    <row r="84" spans="2:11" ht="15.75">
      <c r="B84" s="30"/>
      <c r="C84" s="70"/>
      <c r="D84" s="70"/>
      <c r="E84" s="66"/>
      <c r="F84" s="66"/>
      <c r="G84" s="66"/>
      <c r="H84" s="248"/>
      <c r="I84" s="248"/>
      <c r="J84" s="248"/>
      <c r="K84" s="33"/>
    </row>
    <row r="85" spans="2:11" ht="15.75">
      <c r="B85" s="30"/>
      <c r="C85" s="70"/>
      <c r="D85" s="70"/>
      <c r="E85" s="66"/>
      <c r="F85" s="66"/>
      <c r="G85" s="66"/>
      <c r="H85" s="70"/>
      <c r="I85" s="70"/>
      <c r="J85" s="70"/>
      <c r="K85" s="33"/>
    </row>
    <row r="86" spans="2:11" ht="15.75">
      <c r="B86" s="118" t="s">
        <v>206</v>
      </c>
      <c r="D86" s="70"/>
      <c r="E86" s="66"/>
      <c r="F86" s="66"/>
      <c r="G86" s="66"/>
      <c r="H86" s="234"/>
      <c r="I86" s="234"/>
      <c r="J86" s="234"/>
      <c r="K86" s="119">
        <v>8856259</v>
      </c>
    </row>
    <row r="87" spans="2:11" ht="15.75">
      <c r="B87" s="30"/>
      <c r="C87" s="70"/>
      <c r="D87" s="70"/>
      <c r="E87" s="66"/>
      <c r="F87" s="66"/>
      <c r="G87" s="66"/>
      <c r="H87" s="68"/>
      <c r="I87" s="68"/>
      <c r="J87" s="68"/>
      <c r="K87" s="34"/>
    </row>
    <row r="88" spans="2:11" ht="15.75">
      <c r="B88" s="120" t="s">
        <v>212</v>
      </c>
      <c r="D88" s="121"/>
      <c r="E88" s="67"/>
      <c r="F88" s="67"/>
      <c r="G88" s="67"/>
      <c r="H88" s="66"/>
      <c r="I88" s="66"/>
      <c r="J88" s="66"/>
      <c r="K88" s="122">
        <f>+K81+K86+K85+K84</f>
        <v>50200455.47</v>
      </c>
    </row>
    <row r="89" spans="2:11" ht="15.75">
      <c r="B89" s="30"/>
      <c r="C89" s="70"/>
      <c r="D89" s="70"/>
      <c r="E89" s="66"/>
      <c r="F89" s="66"/>
      <c r="G89" s="66"/>
      <c r="H89" s="66"/>
      <c r="I89" s="66"/>
      <c r="J89" s="66"/>
      <c r="K89" s="33"/>
    </row>
    <row r="90" spans="2:11" ht="15.75">
      <c r="B90" s="116" t="s">
        <v>213</v>
      </c>
      <c r="D90" s="117"/>
      <c r="E90" s="69"/>
      <c r="F90" s="69"/>
      <c r="G90" s="69"/>
      <c r="H90" s="66"/>
      <c r="I90" s="66"/>
      <c r="J90" s="66"/>
      <c r="K90" s="33"/>
    </row>
    <row r="91" spans="2:11" ht="15.75">
      <c r="B91" s="118" t="s">
        <v>254</v>
      </c>
      <c r="D91" s="70"/>
      <c r="E91" s="66"/>
      <c r="F91" s="66"/>
      <c r="G91" s="66"/>
      <c r="H91" s="234"/>
      <c r="I91" s="234"/>
      <c r="J91" s="234"/>
      <c r="K91" s="33">
        <v>4586837.33</v>
      </c>
    </row>
    <row r="92" spans="2:11" ht="15.75">
      <c r="B92" s="118" t="s">
        <v>275</v>
      </c>
      <c r="D92" s="70"/>
      <c r="E92" s="66"/>
      <c r="F92" s="66"/>
      <c r="G92" s="66"/>
      <c r="H92" s="68"/>
      <c r="I92" s="68"/>
      <c r="J92" s="68"/>
      <c r="K92" s="33"/>
    </row>
    <row r="93" spans="2:11" ht="15.75">
      <c r="B93" s="118" t="s">
        <v>215</v>
      </c>
      <c r="D93" s="70"/>
      <c r="E93" s="66"/>
      <c r="F93" s="66"/>
      <c r="G93" s="66"/>
      <c r="H93" s="234"/>
      <c r="I93" s="234"/>
      <c r="J93" s="234"/>
      <c r="K93" s="33"/>
    </row>
    <row r="94" spans="2:11" ht="15.75">
      <c r="B94" s="118" t="s">
        <v>256</v>
      </c>
      <c r="D94" s="70"/>
      <c r="E94" s="66"/>
      <c r="F94" s="66"/>
      <c r="G94" s="66"/>
      <c r="H94" s="68"/>
      <c r="I94" s="68"/>
      <c r="J94" s="68"/>
      <c r="K94" s="123"/>
    </row>
    <row r="95" spans="2:11" ht="15.75">
      <c r="B95" s="30"/>
      <c r="C95" s="70"/>
      <c r="D95" s="70"/>
      <c r="E95" s="66"/>
      <c r="F95" s="66"/>
      <c r="G95" s="66"/>
      <c r="H95" s="68"/>
      <c r="I95" s="68"/>
      <c r="J95" s="68"/>
      <c r="K95" s="34"/>
    </row>
    <row r="96" spans="2:11" ht="16.5" thickBot="1">
      <c r="B96" s="120" t="s">
        <v>216</v>
      </c>
      <c r="D96" s="121"/>
      <c r="E96" s="67"/>
      <c r="F96" s="67"/>
      <c r="G96" s="67"/>
      <c r="H96" s="234"/>
      <c r="I96" s="234"/>
      <c r="J96" s="234"/>
      <c r="K96" s="36">
        <f>+K88-K91-K92-K93</f>
        <v>45613618.14</v>
      </c>
    </row>
    <row r="97" spans="2:11" ht="16.5" thickTop="1">
      <c r="B97" s="124"/>
      <c r="C97" s="125"/>
      <c r="D97" s="125"/>
      <c r="E97" s="126"/>
      <c r="F97" s="126"/>
      <c r="G97" s="126"/>
      <c r="H97" s="126"/>
      <c r="I97" s="126"/>
      <c r="J97" s="126"/>
      <c r="K97" s="127"/>
    </row>
    <row r="98" spans="2:11" ht="15.75">
      <c r="B98" s="30"/>
      <c r="C98" s="70"/>
      <c r="D98" s="70"/>
      <c r="E98" s="66"/>
      <c r="F98" s="66"/>
      <c r="G98" s="66"/>
      <c r="H98" s="66"/>
      <c r="I98" s="66"/>
      <c r="J98" s="66"/>
      <c r="K98" s="31"/>
    </row>
    <row r="99" spans="2:11" ht="15.75">
      <c r="B99" s="30"/>
      <c r="C99" s="70"/>
      <c r="D99" s="70"/>
      <c r="E99" s="66"/>
      <c r="F99" s="66"/>
      <c r="G99" s="66"/>
      <c r="H99" s="66"/>
      <c r="I99" s="66"/>
      <c r="J99" s="66"/>
      <c r="K99" s="32" t="s">
        <v>217</v>
      </c>
    </row>
    <row r="100" spans="2:11" ht="15.75">
      <c r="B100" s="120" t="s">
        <v>218</v>
      </c>
      <c r="D100" s="121"/>
      <c r="E100" s="67"/>
      <c r="F100" s="67"/>
      <c r="G100" s="67"/>
      <c r="H100" s="234"/>
      <c r="I100" s="234"/>
      <c r="J100" s="234"/>
      <c r="K100" s="33">
        <v>45613618.14</v>
      </c>
    </row>
    <row r="101" spans="2:11" ht="15.75">
      <c r="B101" s="30"/>
      <c r="C101" s="121"/>
      <c r="D101" s="121"/>
      <c r="E101" s="67"/>
      <c r="F101" s="67"/>
      <c r="G101" s="67"/>
      <c r="H101" s="68"/>
      <c r="I101" s="68"/>
      <c r="J101" s="68"/>
      <c r="K101" s="33"/>
    </row>
    <row r="102" spans="2:11" ht="15.75">
      <c r="B102" s="116" t="s">
        <v>205</v>
      </c>
      <c r="D102" s="117"/>
      <c r="E102" s="69"/>
      <c r="F102" s="69"/>
      <c r="G102" s="69"/>
      <c r="H102" s="66"/>
      <c r="I102" s="66"/>
      <c r="J102" s="66"/>
      <c r="K102" s="38"/>
    </row>
    <row r="103" spans="2:11" ht="15.75">
      <c r="B103" s="118" t="s">
        <v>219</v>
      </c>
      <c r="D103" s="70"/>
      <c r="E103" s="66"/>
      <c r="F103" s="66"/>
      <c r="G103" s="66"/>
      <c r="H103" s="234"/>
      <c r="I103" s="234"/>
      <c r="J103" s="234"/>
      <c r="K103" s="33"/>
    </row>
    <row r="104" spans="2:11" ht="15.75">
      <c r="B104" s="120" t="s">
        <v>212</v>
      </c>
      <c r="D104" s="121"/>
      <c r="E104" s="67"/>
      <c r="F104" s="67"/>
      <c r="G104" s="67"/>
      <c r="H104" s="241"/>
      <c r="I104" s="241"/>
      <c r="J104" s="241"/>
      <c r="K104" s="39"/>
    </row>
    <row r="105" spans="2:11" ht="15.75">
      <c r="B105" s="30"/>
      <c r="C105" s="70"/>
      <c r="D105" s="70"/>
      <c r="E105" s="66"/>
      <c r="F105" s="66"/>
      <c r="G105" s="66"/>
      <c r="H105" s="66"/>
      <c r="I105" s="66"/>
      <c r="J105" s="66"/>
      <c r="K105" s="38"/>
    </row>
    <row r="106" spans="2:11" ht="15.75">
      <c r="B106" s="116" t="s">
        <v>213</v>
      </c>
      <c r="D106" s="117"/>
      <c r="E106" s="69"/>
      <c r="F106" s="69"/>
      <c r="G106" s="69"/>
      <c r="H106" s="66"/>
      <c r="I106" s="66"/>
      <c r="J106" s="66"/>
      <c r="K106" s="33"/>
    </row>
    <row r="107" spans="2:11" ht="15.75">
      <c r="B107" s="118" t="s">
        <v>276</v>
      </c>
      <c r="D107" s="70"/>
      <c r="E107" s="66"/>
      <c r="F107" s="66"/>
      <c r="G107" s="66"/>
      <c r="H107" s="241"/>
      <c r="I107" s="241"/>
      <c r="J107" s="241"/>
      <c r="K107" s="33">
        <v>0</v>
      </c>
    </row>
    <row r="108" spans="2:11" ht="15.75">
      <c r="B108" s="30"/>
      <c r="C108" s="70"/>
      <c r="D108" s="70"/>
      <c r="E108" s="66"/>
      <c r="F108" s="66"/>
      <c r="G108" s="66"/>
      <c r="H108" s="73"/>
      <c r="I108" s="73"/>
      <c r="J108" s="73"/>
      <c r="K108" s="34"/>
    </row>
    <row r="109" spans="2:11" ht="16.5" thickBot="1">
      <c r="B109" s="120" t="s">
        <v>216</v>
      </c>
      <c r="D109" s="121"/>
      <c r="E109" s="67"/>
      <c r="F109" s="67"/>
      <c r="G109" s="67"/>
      <c r="H109" s="66"/>
      <c r="I109" s="66"/>
      <c r="J109" s="66"/>
      <c r="K109" s="41">
        <f>SUM(K100-K107)</f>
        <v>45613618.14</v>
      </c>
    </row>
    <row r="110" spans="2:11" ht="17.25" thickBot="1" thickTop="1">
      <c r="B110" s="128"/>
      <c r="C110" s="129"/>
      <c r="D110" s="130"/>
      <c r="E110" s="43"/>
      <c r="F110" s="43"/>
      <c r="G110" s="43"/>
      <c r="H110" s="44"/>
      <c r="I110" s="44"/>
      <c r="J110" s="44"/>
      <c r="K110" s="131"/>
    </row>
    <row r="111" spans="2:11" ht="16.5" thickTop="1">
      <c r="B111" s="120"/>
      <c r="D111" s="121"/>
      <c r="E111" s="67"/>
      <c r="F111" s="67"/>
      <c r="G111" s="67"/>
      <c r="H111" s="66"/>
      <c r="I111" s="66"/>
      <c r="J111" s="66"/>
      <c r="K111" s="122"/>
    </row>
    <row r="112" spans="2:11" ht="15.75">
      <c r="B112" s="30"/>
      <c r="C112" s="121"/>
      <c r="D112" s="121"/>
      <c r="E112" s="67"/>
      <c r="F112" s="67"/>
      <c r="G112" s="67"/>
      <c r="H112" s="66"/>
      <c r="I112" s="66"/>
      <c r="J112" s="66"/>
      <c r="K112" s="47"/>
    </row>
    <row r="113" spans="2:11" ht="15.75">
      <c r="B113" s="48"/>
      <c r="C113" s="275" t="s">
        <v>407</v>
      </c>
      <c r="D113" s="275"/>
      <c r="E113" s="74"/>
      <c r="F113" s="233" t="s">
        <v>222</v>
      </c>
      <c r="G113" s="233"/>
      <c r="H113" s="233"/>
      <c r="I113" s="76"/>
      <c r="J113" s="233" t="s">
        <v>305</v>
      </c>
      <c r="K113" s="276"/>
    </row>
    <row r="114" spans="2:11" ht="15.75">
      <c r="B114" s="30"/>
      <c r="C114" s="239" t="s">
        <v>224</v>
      </c>
      <c r="D114" s="239"/>
      <c r="E114" s="68"/>
      <c r="F114" s="239" t="s">
        <v>408</v>
      </c>
      <c r="G114" s="239"/>
      <c r="H114" s="239"/>
      <c r="I114" s="66"/>
      <c r="J114" s="234" t="s">
        <v>226</v>
      </c>
      <c r="K114" s="270"/>
    </row>
    <row r="115" spans="2:11" ht="15.75">
      <c r="B115" s="30"/>
      <c r="C115" s="70"/>
      <c r="D115" s="70"/>
      <c r="E115" s="68"/>
      <c r="F115" s="68"/>
      <c r="G115" s="68"/>
      <c r="H115" s="68"/>
      <c r="I115" s="66"/>
      <c r="J115" s="68"/>
      <c r="K115" s="52"/>
    </row>
    <row r="116" spans="2:11" ht="15.75">
      <c r="B116" s="48"/>
      <c r="C116" s="233" t="s">
        <v>409</v>
      </c>
      <c r="D116" s="233"/>
      <c r="E116" s="74"/>
      <c r="F116" s="233" t="s">
        <v>228</v>
      </c>
      <c r="G116" s="233"/>
      <c r="H116" s="233"/>
      <c r="I116" s="76"/>
      <c r="J116" s="233" t="s">
        <v>410</v>
      </c>
      <c r="K116" s="276"/>
    </row>
    <row r="117" spans="2:11" ht="16.5" thickBot="1">
      <c r="B117" s="92"/>
      <c r="C117" s="264" t="s">
        <v>411</v>
      </c>
      <c r="D117" s="264"/>
      <c r="E117" s="55"/>
      <c r="F117" s="264" t="s">
        <v>231</v>
      </c>
      <c r="G117" s="264"/>
      <c r="H117" s="264"/>
      <c r="I117" s="54"/>
      <c r="J117" s="264" t="s">
        <v>232</v>
      </c>
      <c r="K117" s="277"/>
    </row>
  </sheetData>
  <protectedRanges>
    <protectedRange sqref="F113 C113 J113" name="Rango1_2_1_2_1"/>
    <protectedRange sqref="F116 C116 J116" name="Rango1_2_1_1_1_1"/>
    <protectedRange sqref="J77:J79" name="Rango1_1_1_1_1"/>
  </protectedRanges>
  <mergeCells count="30">
    <mergeCell ref="C116:D116"/>
    <mergeCell ref="F116:H116"/>
    <mergeCell ref="J116:K116"/>
    <mergeCell ref="C117:D117"/>
    <mergeCell ref="F117:H117"/>
    <mergeCell ref="J117:K117"/>
    <mergeCell ref="B71:K71"/>
    <mergeCell ref="H81:J81"/>
    <mergeCell ref="H84:J84"/>
    <mergeCell ref="H86:J86"/>
    <mergeCell ref="H93:J93"/>
    <mergeCell ref="B72:K72"/>
    <mergeCell ref="B73:K73"/>
    <mergeCell ref="H91:J91"/>
    <mergeCell ref="B2:I2"/>
    <mergeCell ref="B4:I4"/>
    <mergeCell ref="F60:I60"/>
    <mergeCell ref="F62:I62"/>
    <mergeCell ref="F63:I63"/>
    <mergeCell ref="H96:J96"/>
    <mergeCell ref="H100:J100"/>
    <mergeCell ref="H103:J103"/>
    <mergeCell ref="H104:J104"/>
    <mergeCell ref="H107:J107"/>
    <mergeCell ref="C113:D113"/>
    <mergeCell ref="F113:H113"/>
    <mergeCell ref="C114:D114"/>
    <mergeCell ref="J113:K113"/>
    <mergeCell ref="F114:H114"/>
    <mergeCell ref="J114:K11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689B4-E29F-4A0E-9F7E-FB17D46149B6}">
  <dimension ref="B2:K70"/>
  <sheetViews>
    <sheetView workbookViewId="0" topLeftCell="A25">
      <selection activeCell="B22" sqref="B22:K22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31.1406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256" t="s">
        <v>0</v>
      </c>
      <c r="C2" s="253"/>
      <c r="D2" s="253"/>
      <c r="E2" s="253"/>
      <c r="F2" s="253"/>
      <c r="G2" s="253"/>
      <c r="H2" s="253"/>
      <c r="I2" s="253"/>
    </row>
    <row r="3" ht="15" hidden="1"/>
    <row r="4" spans="2:9" ht="15">
      <c r="B4" s="257" t="s">
        <v>864</v>
      </c>
      <c r="C4" s="253"/>
      <c r="D4" s="253"/>
      <c r="E4" s="253"/>
      <c r="F4" s="253"/>
      <c r="G4" s="253"/>
      <c r="H4" s="253"/>
      <c r="I4" s="253"/>
    </row>
    <row r="7" spans="2:9" ht="15">
      <c r="B7" s="1" t="s">
        <v>1</v>
      </c>
      <c r="C7" s="1" t="s">
        <v>2</v>
      </c>
      <c r="D7" s="1" t="s">
        <v>3</v>
      </c>
      <c r="E7" s="1" t="s">
        <v>4</v>
      </c>
      <c r="G7" s="1" t="s">
        <v>5</v>
      </c>
      <c r="H7" s="1" t="s">
        <v>6</v>
      </c>
      <c r="I7" s="1" t="s">
        <v>7</v>
      </c>
    </row>
    <row r="8" spans="2:9" ht="15">
      <c r="B8" s="2">
        <v>45351</v>
      </c>
      <c r="C8" s="3">
        <v>0</v>
      </c>
      <c r="D8" s="3" t="s">
        <v>8</v>
      </c>
      <c r="E8" s="3"/>
      <c r="G8" s="4">
        <v>153521.65</v>
      </c>
      <c r="H8" s="4">
        <v>0</v>
      </c>
      <c r="I8" s="4">
        <v>153521.65</v>
      </c>
    </row>
    <row r="9" spans="2:9" ht="15">
      <c r="B9" s="150"/>
      <c r="C9" s="77"/>
      <c r="D9" s="77"/>
      <c r="E9" s="77"/>
      <c r="G9" s="151"/>
      <c r="H9" s="151"/>
      <c r="I9" s="151"/>
    </row>
    <row r="10" spans="7:8" ht="15">
      <c r="G10" s="5">
        <f>SUM(G9:G9)</f>
        <v>0</v>
      </c>
      <c r="H10" s="5">
        <f>SUM(H9:H9)</f>
        <v>0</v>
      </c>
    </row>
    <row r="11" spans="6:9" ht="15">
      <c r="F11" s="258" t="s">
        <v>865</v>
      </c>
      <c r="G11" s="253"/>
      <c r="H11" s="253"/>
      <c r="I11" s="253"/>
    </row>
    <row r="13" spans="6:9" ht="15">
      <c r="F13" s="258" t="s">
        <v>324</v>
      </c>
      <c r="G13" s="253"/>
      <c r="H13" s="253"/>
      <c r="I13" s="253"/>
    </row>
    <row r="14" spans="6:9" ht="15">
      <c r="F14" s="258" t="s">
        <v>866</v>
      </c>
      <c r="G14" s="253"/>
      <c r="H14" s="253"/>
      <c r="I14" s="253"/>
    </row>
    <row r="15" ht="15.75" thickBot="1"/>
    <row r="16" spans="2:11" ht="15.75">
      <c r="B16" s="6"/>
      <c r="C16" s="8"/>
      <c r="D16" s="8"/>
      <c r="E16" s="8"/>
      <c r="F16" s="8"/>
      <c r="G16" s="8"/>
      <c r="H16" s="8"/>
      <c r="I16" s="8"/>
      <c r="J16" s="8"/>
      <c r="K16" s="9"/>
    </row>
    <row r="17" spans="2:11" ht="15.75">
      <c r="B17" s="78"/>
      <c r="C17" s="56"/>
      <c r="D17" s="56"/>
      <c r="E17" s="56"/>
      <c r="F17" s="56"/>
      <c r="G17" s="56"/>
      <c r="H17" s="56"/>
      <c r="I17" s="56"/>
      <c r="J17" s="56"/>
      <c r="K17" s="11"/>
    </row>
    <row r="18" spans="2:11" ht="15.75">
      <c r="B18" s="10"/>
      <c r="C18" s="56"/>
      <c r="D18" s="56"/>
      <c r="E18" s="56"/>
      <c r="F18" s="56"/>
      <c r="G18" s="56"/>
      <c r="H18" s="56"/>
      <c r="I18" s="56"/>
      <c r="J18" s="56"/>
      <c r="K18" s="11"/>
    </row>
    <row r="19" spans="2:11" ht="15.75">
      <c r="B19" s="10"/>
      <c r="C19" s="56"/>
      <c r="D19" s="56"/>
      <c r="E19" s="56"/>
      <c r="F19" s="56"/>
      <c r="G19" s="56"/>
      <c r="H19" s="56"/>
      <c r="I19" s="56"/>
      <c r="J19" s="56"/>
      <c r="K19" s="11"/>
    </row>
    <row r="20" spans="2:11" ht="15.75">
      <c r="B20" s="10"/>
      <c r="C20" s="56"/>
      <c r="D20" s="56"/>
      <c r="E20" s="56"/>
      <c r="F20" s="56"/>
      <c r="G20" s="56"/>
      <c r="H20" s="56"/>
      <c r="I20" s="56"/>
      <c r="J20" s="56"/>
      <c r="K20" s="11"/>
    </row>
    <row r="21" spans="2:11" ht="15.75">
      <c r="B21" s="10"/>
      <c r="C21" s="56"/>
      <c r="D21" s="56"/>
      <c r="E21" s="56"/>
      <c r="F21" s="56"/>
      <c r="G21" s="56"/>
      <c r="H21" s="56"/>
      <c r="I21" s="56"/>
      <c r="J21" s="56"/>
      <c r="K21" s="11"/>
    </row>
    <row r="22" spans="2:11" ht="15.75">
      <c r="B22" s="259" t="s">
        <v>870</v>
      </c>
      <c r="C22" s="250"/>
      <c r="D22" s="250"/>
      <c r="E22" s="250"/>
      <c r="F22" s="250"/>
      <c r="G22" s="250"/>
      <c r="H22" s="250"/>
      <c r="I22" s="250"/>
      <c r="J22" s="250"/>
      <c r="K22" s="260"/>
    </row>
    <row r="23" spans="2:11" ht="15">
      <c r="B23" s="261" t="s">
        <v>871</v>
      </c>
      <c r="C23" s="243"/>
      <c r="D23" s="243"/>
      <c r="E23" s="243"/>
      <c r="F23" s="243"/>
      <c r="G23" s="243"/>
      <c r="H23" s="243"/>
      <c r="I23" s="243"/>
      <c r="J23" s="243"/>
      <c r="K23" s="262"/>
    </row>
    <row r="24" spans="2:11" ht="15.75">
      <c r="B24" s="14"/>
      <c r="C24" s="58"/>
      <c r="D24" s="58"/>
      <c r="E24" s="58"/>
      <c r="F24" s="58"/>
      <c r="G24" s="209" t="s">
        <v>872</v>
      </c>
      <c r="I24" s="58"/>
      <c r="J24" s="58"/>
      <c r="K24" s="15"/>
    </row>
    <row r="25" spans="2:11" ht="15.75">
      <c r="B25" s="14"/>
      <c r="C25" s="58"/>
      <c r="D25" s="58"/>
      <c r="E25" s="58"/>
      <c r="F25" s="58"/>
      <c r="G25" s="58"/>
      <c r="H25" s="58"/>
      <c r="I25" s="58"/>
      <c r="J25" s="58"/>
      <c r="K25" s="15"/>
    </row>
    <row r="26" spans="2:11" ht="15.75">
      <c r="B26" s="10"/>
      <c r="C26" s="59" t="s">
        <v>195</v>
      </c>
      <c r="D26" s="59"/>
      <c r="E26" s="210"/>
      <c r="F26" s="210"/>
      <c r="G26" s="210"/>
      <c r="H26" s="210"/>
      <c r="I26" s="59"/>
      <c r="J26" s="59"/>
      <c r="K26" s="16"/>
    </row>
    <row r="27" spans="2:11" ht="15.75">
      <c r="B27" s="10"/>
      <c r="C27" s="278" t="s">
        <v>873</v>
      </c>
      <c r="D27" s="278"/>
      <c r="E27" s="278"/>
      <c r="F27" s="278"/>
      <c r="G27" s="278"/>
      <c r="H27" s="278"/>
      <c r="I27" s="60" t="s">
        <v>197</v>
      </c>
      <c r="J27" s="60"/>
      <c r="K27" s="211" t="s">
        <v>874</v>
      </c>
    </row>
    <row r="28" spans="2:11" ht="15.75">
      <c r="B28" s="10"/>
      <c r="C28" s="62" t="s">
        <v>199</v>
      </c>
      <c r="D28" s="212" t="s">
        <v>875</v>
      </c>
      <c r="E28" s="19"/>
      <c r="F28" s="79"/>
      <c r="G28" s="22"/>
      <c r="H28" s="80"/>
      <c r="I28" s="62"/>
      <c r="J28" s="63"/>
      <c r="K28" s="213" t="s">
        <v>876</v>
      </c>
    </row>
    <row r="29" spans="2:11" ht="15.75">
      <c r="B29" s="10"/>
      <c r="C29" s="62" t="s">
        <v>201</v>
      </c>
      <c r="D29" s="64"/>
      <c r="E29" s="65"/>
      <c r="F29" s="63"/>
      <c r="G29" s="22"/>
      <c r="I29" s="214" t="s">
        <v>464</v>
      </c>
      <c r="J29" s="63"/>
      <c r="K29" s="213" t="s">
        <v>877</v>
      </c>
    </row>
    <row r="30" spans="2:11" ht="16.5" thickBot="1">
      <c r="B30" s="10"/>
      <c r="C30" s="62"/>
      <c r="D30" s="64"/>
      <c r="E30" s="65"/>
      <c r="F30" s="63"/>
      <c r="G30" s="20"/>
      <c r="H30" s="62"/>
      <c r="I30" s="62"/>
      <c r="J30" s="63"/>
      <c r="K30" s="21" t="s">
        <v>878</v>
      </c>
    </row>
    <row r="31" spans="2:11" ht="16.5" thickTop="1">
      <c r="B31" s="82"/>
      <c r="C31" s="83"/>
      <c r="D31" s="83"/>
      <c r="E31" s="83"/>
      <c r="F31" s="83"/>
      <c r="G31" s="83"/>
      <c r="H31" s="83"/>
      <c r="I31" s="83"/>
      <c r="J31" s="83"/>
      <c r="K31" s="84"/>
    </row>
    <row r="32" spans="2:11" ht="15.75">
      <c r="B32" s="30"/>
      <c r="C32" s="66"/>
      <c r="D32" s="66"/>
      <c r="E32" s="66"/>
      <c r="F32" s="66"/>
      <c r="G32" s="66"/>
      <c r="H32" s="66"/>
      <c r="I32" s="66"/>
      <c r="J32" s="66"/>
      <c r="K32" s="32" t="s">
        <v>203</v>
      </c>
    </row>
    <row r="33" spans="2:11" ht="15.75">
      <c r="B33" s="30"/>
      <c r="C33" s="67" t="s">
        <v>204</v>
      </c>
      <c r="D33" s="67"/>
      <c r="E33" s="67"/>
      <c r="F33" s="67"/>
      <c r="G33" s="67"/>
      <c r="H33" s="234"/>
      <c r="I33" s="234"/>
      <c r="J33" s="234"/>
      <c r="K33" s="215">
        <v>153521.65</v>
      </c>
    </row>
    <row r="34" spans="2:11" ht="15.75">
      <c r="B34" s="30"/>
      <c r="C34" s="66"/>
      <c r="D34" s="66"/>
      <c r="E34" s="66"/>
      <c r="F34" s="66"/>
      <c r="G34" s="66"/>
      <c r="H34" s="66"/>
      <c r="I34" s="66"/>
      <c r="J34" s="66"/>
      <c r="K34" s="215"/>
    </row>
    <row r="35" spans="2:11" ht="15.75">
      <c r="B35" s="30"/>
      <c r="C35" s="69" t="s">
        <v>205</v>
      </c>
      <c r="D35" s="69"/>
      <c r="E35" s="69"/>
      <c r="F35" s="69"/>
      <c r="G35" s="69"/>
      <c r="H35" s="66"/>
      <c r="I35" s="66"/>
      <c r="J35" s="66"/>
      <c r="K35" s="215"/>
    </row>
    <row r="36" spans="2:11" ht="15.75">
      <c r="B36" s="30"/>
      <c r="C36" s="66" t="s">
        <v>879</v>
      </c>
      <c r="D36" s="66"/>
      <c r="E36" s="66"/>
      <c r="F36" s="66"/>
      <c r="G36" s="66"/>
      <c r="H36" s="248"/>
      <c r="I36" s="248"/>
      <c r="J36" s="248"/>
      <c r="K36" s="215"/>
    </row>
    <row r="37" spans="2:11" ht="15.75">
      <c r="B37" s="30"/>
      <c r="C37" s="66" t="s">
        <v>253</v>
      </c>
      <c r="D37" s="66"/>
      <c r="E37" s="66"/>
      <c r="F37" s="66"/>
      <c r="G37" s="66"/>
      <c r="H37" s="234"/>
      <c r="I37" s="234"/>
      <c r="J37" s="234"/>
      <c r="K37" s="215"/>
    </row>
    <row r="38" spans="2:11" ht="15.75">
      <c r="B38" s="30"/>
      <c r="C38" s="66"/>
      <c r="D38" s="66"/>
      <c r="E38" s="66"/>
      <c r="F38" s="66"/>
      <c r="G38" s="66"/>
      <c r="H38" s="68"/>
      <c r="I38" s="68"/>
      <c r="J38" s="68"/>
      <c r="K38" s="215"/>
    </row>
    <row r="39" spans="2:11" ht="15.75">
      <c r="B39" s="30"/>
      <c r="C39" s="67" t="s">
        <v>212</v>
      </c>
      <c r="D39" s="67"/>
      <c r="E39" s="67"/>
      <c r="F39" s="67"/>
      <c r="G39" s="67"/>
      <c r="H39" s="66"/>
      <c r="I39" s="66"/>
      <c r="J39" s="66"/>
      <c r="K39" s="216">
        <f>+K33+K36</f>
        <v>153521.65</v>
      </c>
    </row>
    <row r="40" spans="2:11" ht="15.75">
      <c r="B40" s="30"/>
      <c r="C40" s="66"/>
      <c r="D40" s="66"/>
      <c r="E40" s="66"/>
      <c r="F40" s="66"/>
      <c r="G40" s="66"/>
      <c r="H40" s="66"/>
      <c r="I40" s="66"/>
      <c r="J40" s="66"/>
      <c r="K40" s="215"/>
    </row>
    <row r="41" spans="2:11" ht="15.75">
      <c r="B41" s="30"/>
      <c r="C41" s="69" t="s">
        <v>213</v>
      </c>
      <c r="D41" s="69"/>
      <c r="E41" s="69"/>
      <c r="F41" s="69"/>
      <c r="G41" s="69"/>
      <c r="H41" s="66"/>
      <c r="I41" s="66"/>
      <c r="J41" s="66"/>
      <c r="K41" s="215"/>
    </row>
    <row r="42" spans="2:11" ht="15.75">
      <c r="B42" s="30"/>
      <c r="C42" s="66" t="s">
        <v>254</v>
      </c>
      <c r="D42" s="66"/>
      <c r="E42" s="66"/>
      <c r="F42" s="66"/>
      <c r="G42" s="66"/>
      <c r="H42" s="234"/>
      <c r="I42" s="234"/>
      <c r="J42" s="234"/>
      <c r="K42" s="215"/>
    </row>
    <row r="43" spans="2:11" ht="15.75">
      <c r="B43" s="30"/>
      <c r="C43" s="66" t="s">
        <v>275</v>
      </c>
      <c r="D43" s="66"/>
      <c r="E43" s="66"/>
      <c r="F43" s="66"/>
      <c r="G43" s="66"/>
      <c r="H43" s="68"/>
      <c r="I43" s="68"/>
      <c r="J43" s="68"/>
      <c r="K43" s="215"/>
    </row>
    <row r="44" spans="2:11" ht="15.75">
      <c r="B44" s="30"/>
      <c r="C44" s="66" t="s">
        <v>215</v>
      </c>
      <c r="D44" s="66"/>
      <c r="E44" s="66"/>
      <c r="F44" s="66"/>
      <c r="G44" s="66"/>
      <c r="H44" s="234"/>
      <c r="I44" s="234"/>
      <c r="J44" s="234"/>
      <c r="K44" s="215"/>
    </row>
    <row r="45" spans="2:11" ht="15.75">
      <c r="B45" s="30"/>
      <c r="C45" s="66" t="s">
        <v>256</v>
      </c>
      <c r="D45" s="66"/>
      <c r="E45" s="66"/>
      <c r="F45" s="66"/>
      <c r="G45" s="66"/>
      <c r="H45" s="68"/>
      <c r="I45" s="68"/>
      <c r="J45" s="68"/>
      <c r="K45" s="215"/>
    </row>
    <row r="46" spans="2:11" ht="15.75">
      <c r="B46" s="30"/>
      <c r="C46" s="66"/>
      <c r="D46" s="66"/>
      <c r="E46" s="66"/>
      <c r="F46" s="66"/>
      <c r="G46" s="66"/>
      <c r="H46" s="68"/>
      <c r="I46" s="68"/>
      <c r="J46" s="68"/>
      <c r="K46" s="215"/>
    </row>
    <row r="47" spans="2:11" ht="16.5" thickBot="1">
      <c r="B47" s="30"/>
      <c r="C47" s="67" t="s">
        <v>216</v>
      </c>
      <c r="D47" s="67"/>
      <c r="E47" s="67"/>
      <c r="F47" s="67"/>
      <c r="G47" s="67"/>
      <c r="H47" s="234"/>
      <c r="I47" s="234"/>
      <c r="J47" s="234"/>
      <c r="K47" s="217">
        <f>+K39-K42-K43</f>
        <v>153521.65</v>
      </c>
    </row>
    <row r="48" spans="2:11" ht="16.5" thickTop="1">
      <c r="B48" s="30"/>
      <c r="C48" s="86"/>
      <c r="D48" s="86"/>
      <c r="E48" s="86"/>
      <c r="F48" s="86"/>
      <c r="G48" s="86"/>
      <c r="H48" s="86"/>
      <c r="I48" s="86"/>
      <c r="J48" s="86"/>
      <c r="K48" s="218"/>
    </row>
    <row r="49" spans="2:11" ht="15.75">
      <c r="B49" s="30"/>
      <c r="C49" s="66"/>
      <c r="D49" s="66"/>
      <c r="E49" s="66"/>
      <c r="F49" s="66"/>
      <c r="G49" s="66"/>
      <c r="H49" s="66"/>
      <c r="I49" s="66"/>
      <c r="J49" s="66"/>
      <c r="K49" s="219"/>
    </row>
    <row r="50" spans="2:11" ht="15.75">
      <c r="B50" s="30"/>
      <c r="C50" s="66"/>
      <c r="D50" s="66"/>
      <c r="E50" s="66"/>
      <c r="F50" s="66"/>
      <c r="G50" s="66"/>
      <c r="H50" s="66"/>
      <c r="I50" s="66"/>
      <c r="J50" s="66"/>
      <c r="K50" s="220" t="s">
        <v>217</v>
      </c>
    </row>
    <row r="51" spans="2:11" ht="15.75">
      <c r="B51" s="30"/>
      <c r="C51" s="67" t="s">
        <v>218</v>
      </c>
      <c r="D51" s="67"/>
      <c r="E51" s="67"/>
      <c r="F51" s="67"/>
      <c r="G51" s="67"/>
      <c r="H51" s="234"/>
      <c r="I51" s="234"/>
      <c r="J51" s="234"/>
      <c r="K51" s="215">
        <v>153521.65</v>
      </c>
    </row>
    <row r="52" spans="2:11" ht="15.75">
      <c r="B52" s="30"/>
      <c r="C52" s="67"/>
      <c r="D52" s="67"/>
      <c r="E52" s="67"/>
      <c r="F52" s="67"/>
      <c r="G52" s="67"/>
      <c r="H52" s="68"/>
      <c r="I52" s="68"/>
      <c r="J52" s="68"/>
      <c r="K52" s="215"/>
    </row>
    <row r="53" spans="2:11" ht="15.75">
      <c r="B53" s="30"/>
      <c r="C53" s="69" t="s">
        <v>205</v>
      </c>
      <c r="D53" s="69"/>
      <c r="E53" s="69"/>
      <c r="F53" s="69"/>
      <c r="G53" s="69"/>
      <c r="H53" s="66"/>
      <c r="I53" s="66"/>
      <c r="J53" s="66"/>
      <c r="K53" s="221"/>
    </row>
    <row r="54" spans="2:11" ht="15.75">
      <c r="B54" s="30"/>
      <c r="C54" s="66" t="s">
        <v>219</v>
      </c>
      <c r="D54" s="66"/>
      <c r="E54" s="66"/>
      <c r="F54" s="66"/>
      <c r="G54" s="66"/>
      <c r="H54" s="234"/>
      <c r="I54" s="234"/>
      <c r="J54" s="234"/>
      <c r="K54" s="215">
        <v>0</v>
      </c>
    </row>
    <row r="55" spans="2:11" ht="15.75">
      <c r="B55" s="30"/>
      <c r="C55" s="67" t="s">
        <v>212</v>
      </c>
      <c r="D55" s="67"/>
      <c r="E55" s="67"/>
      <c r="F55" s="67"/>
      <c r="G55" s="67"/>
      <c r="H55" s="241"/>
      <c r="I55" s="241"/>
      <c r="J55" s="241"/>
      <c r="K55" s="222">
        <f>SUM(K51:K54)</f>
        <v>153521.65</v>
      </c>
    </row>
    <row r="56" spans="2:11" ht="15.75">
      <c r="B56" s="30"/>
      <c r="C56" s="66"/>
      <c r="D56" s="66"/>
      <c r="E56" s="66"/>
      <c r="F56" s="66"/>
      <c r="G56" s="66"/>
      <c r="H56" s="66"/>
      <c r="I56" s="66"/>
      <c r="J56" s="66"/>
      <c r="K56" s="221"/>
    </row>
    <row r="57" spans="2:11" ht="15.75">
      <c r="B57" s="30"/>
      <c r="C57" s="69" t="s">
        <v>213</v>
      </c>
      <c r="D57" s="69"/>
      <c r="E57" s="69"/>
      <c r="F57" s="69"/>
      <c r="G57" s="69"/>
      <c r="H57" s="66"/>
      <c r="I57" s="66"/>
      <c r="J57" s="66"/>
      <c r="K57" s="215"/>
    </row>
    <row r="58" spans="2:11" ht="15.75">
      <c r="B58" s="30"/>
      <c r="C58" s="66" t="s">
        <v>276</v>
      </c>
      <c r="D58" s="66"/>
      <c r="E58" s="66"/>
      <c r="F58" s="66"/>
      <c r="G58" s="66"/>
      <c r="H58" s="241"/>
      <c r="I58" s="241"/>
      <c r="J58" s="241"/>
      <c r="K58" s="215">
        <v>0</v>
      </c>
    </row>
    <row r="59" spans="2:11" ht="15.75">
      <c r="B59" s="30"/>
      <c r="C59" s="66"/>
      <c r="D59" s="66"/>
      <c r="E59" s="66"/>
      <c r="F59" s="66"/>
      <c r="G59" s="66"/>
      <c r="H59" s="73"/>
      <c r="I59" s="73"/>
      <c r="J59" s="73"/>
      <c r="K59" s="215"/>
    </row>
    <row r="60" spans="2:11" ht="16.5" thickBot="1">
      <c r="B60" s="30"/>
      <c r="C60" s="67" t="s">
        <v>216</v>
      </c>
      <c r="D60" s="67"/>
      <c r="E60" s="67"/>
      <c r="F60" s="67"/>
      <c r="G60" s="67"/>
      <c r="H60" s="66"/>
      <c r="I60" s="66"/>
      <c r="J60" s="66"/>
      <c r="K60" s="217">
        <f>SUM(K55-K58)</f>
        <v>153521.65</v>
      </c>
    </row>
    <row r="61" spans="2:11" ht="17.25" thickBot="1" thickTop="1">
      <c r="B61" s="42"/>
      <c r="C61" s="43"/>
      <c r="D61" s="43"/>
      <c r="E61" s="43"/>
      <c r="F61" s="43"/>
      <c r="G61" s="43"/>
      <c r="H61" s="44"/>
      <c r="I61" s="44"/>
      <c r="J61" s="44"/>
      <c r="K61" s="45"/>
    </row>
    <row r="62" spans="2:11" ht="16.5" thickTop="1">
      <c r="B62" s="82"/>
      <c r="C62" s="89"/>
      <c r="D62" s="89"/>
      <c r="E62" s="89"/>
      <c r="F62" s="89"/>
      <c r="G62" s="89"/>
      <c r="H62" s="83"/>
      <c r="I62" s="83"/>
      <c r="J62" s="83"/>
      <c r="K62" s="46"/>
    </row>
    <row r="63" spans="2:11" ht="15.75">
      <c r="B63" s="30"/>
      <c r="C63" s="67"/>
      <c r="D63" s="67"/>
      <c r="E63" s="67"/>
      <c r="F63" s="67"/>
      <c r="G63" s="67"/>
      <c r="H63" s="66"/>
      <c r="I63" s="66"/>
      <c r="J63" s="66"/>
      <c r="K63" s="47"/>
    </row>
    <row r="64" spans="2:11" ht="15.75">
      <c r="B64" s="272" t="s">
        <v>880</v>
      </c>
      <c r="C64" s="233"/>
      <c r="D64" s="233"/>
      <c r="E64" s="74"/>
      <c r="F64" s="233" t="s">
        <v>222</v>
      </c>
      <c r="G64" s="233"/>
      <c r="H64" s="233"/>
      <c r="I64" s="76"/>
      <c r="J64" s="74"/>
      <c r="K64" s="51" t="s">
        <v>258</v>
      </c>
    </row>
    <row r="65" spans="2:11" ht="15.75">
      <c r="B65" s="271" t="s">
        <v>224</v>
      </c>
      <c r="C65" s="239"/>
      <c r="D65" s="239"/>
      <c r="E65" s="68"/>
      <c r="F65" s="239" t="s">
        <v>259</v>
      </c>
      <c r="G65" s="239"/>
      <c r="H65" s="239"/>
      <c r="I65" s="66"/>
      <c r="K65" s="52" t="s">
        <v>226</v>
      </c>
    </row>
    <row r="66" spans="2:11" ht="15.75">
      <c r="B66" s="30"/>
      <c r="C66" s="66"/>
      <c r="D66" s="66"/>
      <c r="E66" s="68"/>
      <c r="F66" s="68"/>
      <c r="G66" s="68"/>
      <c r="H66" s="68"/>
      <c r="I66" s="66"/>
      <c r="J66" s="68"/>
      <c r="K66" s="52"/>
    </row>
    <row r="67" spans="2:11" ht="15.75">
      <c r="B67" s="90"/>
      <c r="C67" s="49" t="s">
        <v>881</v>
      </c>
      <c r="D67" s="50"/>
      <c r="E67" s="74"/>
      <c r="F67" s="233" t="s">
        <v>228</v>
      </c>
      <c r="G67" s="233"/>
      <c r="H67" s="233"/>
      <c r="I67" s="76"/>
      <c r="J67" s="74"/>
      <c r="K67" s="51" t="s">
        <v>261</v>
      </c>
    </row>
    <row r="68" spans="2:11" ht="15.75">
      <c r="B68" s="271" t="s">
        <v>230</v>
      </c>
      <c r="C68" s="239"/>
      <c r="D68" s="239"/>
      <c r="E68" s="68"/>
      <c r="F68" s="239" t="s">
        <v>232</v>
      </c>
      <c r="G68" s="239"/>
      <c r="H68" s="239"/>
      <c r="I68" s="66"/>
      <c r="K68" s="52" t="s">
        <v>232</v>
      </c>
    </row>
    <row r="69" spans="2:11" ht="15.75">
      <c r="B69" s="30"/>
      <c r="C69" s="67"/>
      <c r="D69" s="67"/>
      <c r="E69" s="67"/>
      <c r="F69" s="67"/>
      <c r="G69" s="67"/>
      <c r="H69" s="66"/>
      <c r="I69" s="66"/>
      <c r="J69" s="66"/>
      <c r="K69" s="91"/>
    </row>
    <row r="70" spans="2:11" ht="16.5" thickBot="1">
      <c r="B70" s="92"/>
      <c r="C70" s="54"/>
      <c r="D70" s="54"/>
      <c r="E70" s="54"/>
      <c r="F70" s="54"/>
      <c r="G70" s="54"/>
      <c r="H70" s="93"/>
      <c r="I70" s="94"/>
      <c r="J70" s="93"/>
      <c r="K70" s="95"/>
    </row>
  </sheetData>
  <protectedRanges>
    <protectedRange sqref="F64 J64" name="Rango1_2_1_2_1"/>
    <protectedRange sqref="J67 C67" name="Rango1_2_1_1_1_1"/>
    <protectedRange sqref="J28:J30" name="Rango1_1_1_1"/>
    <protectedRange sqref="G64" name="Rango1_2_1_3_1_1"/>
    <protectedRange sqref="F67" name="Rango1_2_1_1_2_1_1"/>
    <protectedRange sqref="K64" name="Rango1_2_1_4_1_1"/>
    <protectedRange sqref="K67" name="Rango1_2_1_1_1_1_1_1_1"/>
    <protectedRange sqref="B64" name="Rango1_2_1_2_1_2_1_1"/>
  </protectedRanges>
  <mergeCells count="25">
    <mergeCell ref="H42:J42"/>
    <mergeCell ref="B2:I2"/>
    <mergeCell ref="B4:I4"/>
    <mergeCell ref="F11:I11"/>
    <mergeCell ref="F13:I13"/>
    <mergeCell ref="F14:I14"/>
    <mergeCell ref="B22:K22"/>
    <mergeCell ref="B23:K23"/>
    <mergeCell ref="C27:H27"/>
    <mergeCell ref="H33:J33"/>
    <mergeCell ref="H36:J36"/>
    <mergeCell ref="H37:J37"/>
    <mergeCell ref="B68:D68"/>
    <mergeCell ref="F68:H68"/>
    <mergeCell ref="H44:J44"/>
    <mergeCell ref="H47:J47"/>
    <mergeCell ref="H51:J51"/>
    <mergeCell ref="H54:J54"/>
    <mergeCell ref="H55:J55"/>
    <mergeCell ref="H58:J58"/>
    <mergeCell ref="B64:D64"/>
    <mergeCell ref="F64:H64"/>
    <mergeCell ref="B65:D65"/>
    <mergeCell ref="F65:H65"/>
    <mergeCell ref="F67:H67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68E42-A74F-45EC-B655-6DD25ED19411}">
  <dimension ref="B2:K73"/>
  <sheetViews>
    <sheetView workbookViewId="0" topLeftCell="A1">
      <selection activeCell="H22" sqref="H22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2.710937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252" t="s">
        <v>0</v>
      </c>
      <c r="C2" s="253"/>
      <c r="D2" s="253"/>
      <c r="E2" s="253"/>
      <c r="F2" s="253"/>
      <c r="G2" s="253"/>
      <c r="H2" s="253"/>
      <c r="I2" s="253"/>
    </row>
    <row r="3" ht="15" hidden="1"/>
    <row r="4" spans="2:9" ht="15">
      <c r="B4" s="254" t="s">
        <v>293</v>
      </c>
      <c r="C4" s="253"/>
      <c r="D4" s="253"/>
      <c r="E4" s="253"/>
      <c r="F4" s="253"/>
      <c r="G4" s="253"/>
      <c r="H4" s="253"/>
      <c r="I4" s="253"/>
    </row>
    <row r="7" spans="2:9" ht="15">
      <c r="B7" s="96" t="s">
        <v>1</v>
      </c>
      <c r="C7" s="96" t="s">
        <v>2</v>
      </c>
      <c r="D7" s="96" t="s">
        <v>3</v>
      </c>
      <c r="E7" s="96" t="s">
        <v>4</v>
      </c>
      <c r="G7" s="96" t="s">
        <v>5</v>
      </c>
      <c r="H7" s="96" t="s">
        <v>6</v>
      </c>
      <c r="I7" s="96" t="s">
        <v>7</v>
      </c>
    </row>
    <row r="8" spans="2:9" ht="15">
      <c r="B8" s="97">
        <v>45351</v>
      </c>
      <c r="C8" s="98">
        <v>0</v>
      </c>
      <c r="D8" s="98" t="s">
        <v>8</v>
      </c>
      <c r="E8" s="98"/>
      <c r="G8" s="99">
        <v>1305081.05</v>
      </c>
      <c r="H8" s="99">
        <v>1305081.05</v>
      </c>
      <c r="I8" s="99">
        <v>0</v>
      </c>
    </row>
    <row r="9" spans="2:9" ht="25.5">
      <c r="B9" s="97">
        <v>45357</v>
      </c>
      <c r="C9" s="98">
        <v>83527</v>
      </c>
      <c r="D9" s="98" t="s">
        <v>9</v>
      </c>
      <c r="E9" s="98" t="s">
        <v>294</v>
      </c>
      <c r="G9" s="99">
        <v>0</v>
      </c>
      <c r="H9" s="99">
        <v>2880</v>
      </c>
      <c r="I9" s="99">
        <v>-2880</v>
      </c>
    </row>
    <row r="10" spans="2:9" ht="15">
      <c r="B10" s="97">
        <v>45357</v>
      </c>
      <c r="C10" s="98">
        <v>83528</v>
      </c>
      <c r="D10" s="98" t="s">
        <v>27</v>
      </c>
      <c r="E10" s="98" t="s">
        <v>295</v>
      </c>
      <c r="G10" s="99">
        <v>2880</v>
      </c>
      <c r="H10" s="99">
        <v>0</v>
      </c>
      <c r="I10" s="99">
        <v>0</v>
      </c>
    </row>
    <row r="11" spans="7:8" ht="26.25" customHeight="1">
      <c r="G11" s="100">
        <f>SUM(G9:G10)</f>
        <v>2880</v>
      </c>
      <c r="H11" s="100">
        <f>SUM(H9:H10)</f>
        <v>2880</v>
      </c>
    </row>
    <row r="12" spans="6:9" ht="15">
      <c r="F12" s="255" t="s">
        <v>296</v>
      </c>
      <c r="G12" s="253"/>
      <c r="H12" s="253"/>
      <c r="I12" s="253"/>
    </row>
    <row r="14" spans="6:9" ht="15">
      <c r="F14" s="255" t="s">
        <v>297</v>
      </c>
      <c r="G14" s="253"/>
      <c r="H14" s="253"/>
      <c r="I14" s="253"/>
    </row>
    <row r="15" spans="6:9" ht="15">
      <c r="F15" s="255" t="s">
        <v>269</v>
      </c>
      <c r="G15" s="253"/>
      <c r="H15" s="253"/>
      <c r="I15" s="253"/>
    </row>
    <row r="18" ht="15.75" thickBot="1"/>
    <row r="19" spans="2:11" ht="15.75">
      <c r="B19" s="6"/>
      <c r="C19" s="8"/>
      <c r="D19" s="8"/>
      <c r="E19" s="8"/>
      <c r="F19" s="8"/>
      <c r="G19" s="8"/>
      <c r="H19" s="8"/>
      <c r="I19" s="8"/>
      <c r="J19" s="8"/>
      <c r="K19" s="9"/>
    </row>
    <row r="20" spans="2:11" ht="15.75">
      <c r="B20" s="78"/>
      <c r="C20" s="56"/>
      <c r="D20" s="56"/>
      <c r="E20" s="56"/>
      <c r="F20" s="56"/>
      <c r="G20" s="56"/>
      <c r="H20" s="56"/>
      <c r="I20" s="56"/>
      <c r="J20" s="56"/>
      <c r="K20" s="11"/>
    </row>
    <row r="21" spans="2:11" ht="15.75">
      <c r="B21" s="10"/>
      <c r="C21" s="56"/>
      <c r="D21" s="56"/>
      <c r="E21" s="56"/>
      <c r="F21" s="56"/>
      <c r="G21" s="56"/>
      <c r="H21" s="56"/>
      <c r="I21" s="56"/>
      <c r="J21" s="56"/>
      <c r="K21" s="11"/>
    </row>
    <row r="22" spans="2:11" ht="15.75">
      <c r="B22" s="10"/>
      <c r="C22" s="56"/>
      <c r="D22" s="56"/>
      <c r="E22" s="56"/>
      <c r="F22" s="56"/>
      <c r="G22" s="56"/>
      <c r="H22" s="56"/>
      <c r="I22" s="56"/>
      <c r="J22" s="56"/>
      <c r="K22" s="11"/>
    </row>
    <row r="23" spans="2:11" ht="15.75">
      <c r="B23" s="10"/>
      <c r="C23" s="56"/>
      <c r="D23" s="56"/>
      <c r="E23" s="56"/>
      <c r="F23" s="56"/>
      <c r="G23" s="56"/>
      <c r="H23" s="56"/>
      <c r="I23" s="56"/>
      <c r="J23" s="56"/>
      <c r="K23" s="11"/>
    </row>
    <row r="24" spans="2:11" ht="15.75">
      <c r="B24" s="10"/>
      <c r="C24" s="56"/>
      <c r="D24" s="56"/>
      <c r="E24" s="56"/>
      <c r="F24" s="56"/>
      <c r="G24" s="56"/>
      <c r="H24" s="56"/>
      <c r="I24" s="56"/>
      <c r="J24" s="56"/>
      <c r="K24" s="11"/>
    </row>
    <row r="25" spans="2:11" ht="15.75">
      <c r="B25" s="259" t="s">
        <v>192</v>
      </c>
      <c r="C25" s="250"/>
      <c r="D25" s="250"/>
      <c r="E25" s="250"/>
      <c r="F25" s="250"/>
      <c r="G25" s="250"/>
      <c r="H25" s="250"/>
      <c r="I25" s="250"/>
      <c r="J25" s="250"/>
      <c r="K25" s="260"/>
    </row>
    <row r="26" spans="2:11" ht="15">
      <c r="B26" s="261" t="s">
        <v>298</v>
      </c>
      <c r="C26" s="243"/>
      <c r="D26" s="243"/>
      <c r="E26" s="243"/>
      <c r="F26" s="243"/>
      <c r="G26" s="243"/>
      <c r="H26" s="243"/>
      <c r="I26" s="243"/>
      <c r="J26" s="243"/>
      <c r="K26" s="262"/>
    </row>
    <row r="27" spans="2:11" ht="15.75">
      <c r="B27" s="14"/>
      <c r="C27" s="58"/>
      <c r="D27" s="58"/>
      <c r="E27" s="58"/>
      <c r="F27" s="273" t="s">
        <v>299</v>
      </c>
      <c r="G27" s="273"/>
      <c r="H27" s="273"/>
      <c r="I27" s="273"/>
      <c r="J27" s="273"/>
      <c r="K27" s="15"/>
    </row>
    <row r="28" spans="2:11" ht="15.75">
      <c r="B28" s="14"/>
      <c r="C28" s="58"/>
      <c r="D28" s="58"/>
      <c r="E28" s="58"/>
      <c r="F28" s="58"/>
      <c r="G28" s="58"/>
      <c r="H28" s="58"/>
      <c r="I28" s="58"/>
      <c r="J28" s="58"/>
      <c r="K28" s="15"/>
    </row>
    <row r="29" spans="2:11" ht="15.75">
      <c r="B29" s="10"/>
      <c r="C29" s="59" t="s">
        <v>195</v>
      </c>
      <c r="D29" s="59"/>
      <c r="E29" s="59"/>
      <c r="F29" s="59"/>
      <c r="G29" s="59"/>
      <c r="H29" s="59"/>
      <c r="I29" s="59"/>
      <c r="J29" s="59"/>
      <c r="K29" s="16"/>
    </row>
    <row r="30" spans="2:11" ht="15.75">
      <c r="B30" s="10"/>
      <c r="C30" s="60" t="s">
        <v>300</v>
      </c>
      <c r="D30" s="60"/>
      <c r="E30" s="61"/>
      <c r="F30" s="61"/>
      <c r="G30" s="61"/>
      <c r="H30" s="61"/>
      <c r="I30" s="60" t="s">
        <v>197</v>
      </c>
      <c r="J30" s="60"/>
      <c r="K30" s="17" t="s">
        <v>301</v>
      </c>
    </row>
    <row r="31" spans="2:11" ht="15.75">
      <c r="B31" s="10"/>
      <c r="C31" s="62" t="s">
        <v>199</v>
      </c>
      <c r="D31" s="18" t="s">
        <v>200</v>
      </c>
      <c r="E31" s="19"/>
      <c r="F31" s="79"/>
      <c r="G31" s="22"/>
      <c r="H31" s="80"/>
      <c r="I31" s="62"/>
      <c r="J31" s="63"/>
      <c r="K31" s="81"/>
    </row>
    <row r="32" spans="2:11" ht="15.75">
      <c r="B32" s="10"/>
      <c r="C32" s="62" t="s">
        <v>201</v>
      </c>
      <c r="D32" s="64"/>
      <c r="E32" s="65"/>
      <c r="F32" s="63"/>
      <c r="G32" s="22"/>
      <c r="H32" s="62" t="s">
        <v>302</v>
      </c>
      <c r="I32" s="62"/>
      <c r="J32" s="63"/>
      <c r="K32" s="21"/>
    </row>
    <row r="33" spans="2:11" ht="16.5" thickBot="1">
      <c r="B33" s="10"/>
      <c r="C33" s="62"/>
      <c r="D33" s="64"/>
      <c r="E33" s="65"/>
      <c r="F33" s="63"/>
      <c r="G33" s="20"/>
      <c r="H33" s="62"/>
      <c r="I33" s="62"/>
      <c r="J33" s="63"/>
      <c r="K33" s="21"/>
    </row>
    <row r="34" spans="2:11" ht="16.5" thickTop="1">
      <c r="B34" s="82"/>
      <c r="C34" s="83"/>
      <c r="D34" s="83"/>
      <c r="E34" s="83"/>
      <c r="F34" s="83"/>
      <c r="G34" s="83"/>
      <c r="H34" s="83"/>
      <c r="I34" s="83"/>
      <c r="J34" s="83"/>
      <c r="K34" s="84"/>
    </row>
    <row r="35" spans="2:11" ht="15.75">
      <c r="B35" s="30"/>
      <c r="C35" s="66"/>
      <c r="D35" s="66"/>
      <c r="E35" s="66"/>
      <c r="F35" s="66"/>
      <c r="G35" s="66"/>
      <c r="H35" s="66"/>
      <c r="I35" s="66"/>
      <c r="J35" s="66"/>
      <c r="K35" s="32" t="s">
        <v>203</v>
      </c>
    </row>
    <row r="36" spans="2:11" ht="15.75">
      <c r="B36" s="30"/>
      <c r="C36" s="67" t="s">
        <v>204</v>
      </c>
      <c r="D36" s="67"/>
      <c r="E36" s="67"/>
      <c r="F36" s="67"/>
      <c r="G36" s="67"/>
      <c r="H36" s="234"/>
      <c r="I36" s="234"/>
      <c r="J36" s="234"/>
      <c r="K36" s="33">
        <v>0</v>
      </c>
    </row>
    <row r="37" spans="2:11" ht="15.75">
      <c r="B37" s="30"/>
      <c r="C37" s="66"/>
      <c r="D37" s="66"/>
      <c r="E37" s="66"/>
      <c r="F37" s="66"/>
      <c r="G37" s="66"/>
      <c r="H37" s="66"/>
      <c r="I37" s="66"/>
      <c r="J37" s="66"/>
      <c r="K37" s="33"/>
    </row>
    <row r="38" spans="2:11" ht="15.75">
      <c r="B38" s="30"/>
      <c r="C38" s="69" t="s">
        <v>205</v>
      </c>
      <c r="D38" s="69"/>
      <c r="E38" s="69"/>
      <c r="F38" s="69"/>
      <c r="G38" s="69"/>
      <c r="H38" s="66"/>
      <c r="I38" s="66"/>
      <c r="J38" s="66"/>
      <c r="K38" s="33"/>
    </row>
    <row r="39" spans="2:11" ht="15.75">
      <c r="B39" s="30"/>
      <c r="C39" s="66" t="s">
        <v>252</v>
      </c>
      <c r="D39" s="66"/>
      <c r="E39" s="66"/>
      <c r="F39" s="66"/>
      <c r="G39" s="66"/>
      <c r="H39" s="248"/>
      <c r="I39" s="248"/>
      <c r="J39" s="248"/>
      <c r="K39" s="33">
        <v>2880</v>
      </c>
    </row>
    <row r="40" spans="2:11" ht="15.75">
      <c r="B40" s="30"/>
      <c r="C40" s="66" t="s">
        <v>253</v>
      </c>
      <c r="D40" s="66"/>
      <c r="E40" s="66"/>
      <c r="F40" s="66"/>
      <c r="G40" s="66"/>
      <c r="H40" s="234"/>
      <c r="I40" s="234"/>
      <c r="J40" s="234"/>
      <c r="K40" s="33"/>
    </row>
    <row r="41" spans="2:11" ht="15.75">
      <c r="B41" s="30"/>
      <c r="C41" s="66"/>
      <c r="D41" s="66"/>
      <c r="E41" s="66"/>
      <c r="F41" s="66"/>
      <c r="G41" s="66"/>
      <c r="H41" s="68"/>
      <c r="I41" s="68"/>
      <c r="J41" s="68"/>
      <c r="K41" s="33"/>
    </row>
    <row r="42" spans="2:11" ht="15.75">
      <c r="B42" s="30"/>
      <c r="C42" s="67" t="s">
        <v>212</v>
      </c>
      <c r="D42" s="67"/>
      <c r="E42" s="67"/>
      <c r="F42" s="67"/>
      <c r="G42" s="67"/>
      <c r="H42" s="66"/>
      <c r="I42" s="66"/>
      <c r="J42" s="66"/>
      <c r="K42" s="85">
        <f>+K36+K39</f>
        <v>2880</v>
      </c>
    </row>
    <row r="43" spans="2:11" ht="15.75">
      <c r="B43" s="30"/>
      <c r="C43" s="66"/>
      <c r="D43" s="66"/>
      <c r="E43" s="66"/>
      <c r="F43" s="66"/>
      <c r="G43" s="66"/>
      <c r="H43" s="66"/>
      <c r="I43" s="66"/>
      <c r="J43" s="66"/>
      <c r="K43" s="33"/>
    </row>
    <row r="44" spans="2:11" ht="15.75">
      <c r="B44" s="30"/>
      <c r="C44" s="69" t="s">
        <v>213</v>
      </c>
      <c r="D44" s="69"/>
      <c r="E44" s="69"/>
      <c r="F44" s="69"/>
      <c r="G44" s="69"/>
      <c r="H44" s="66"/>
      <c r="I44" s="66"/>
      <c r="J44" s="66"/>
      <c r="K44" s="33"/>
    </row>
    <row r="45" spans="2:11" ht="15.75">
      <c r="B45" s="30"/>
      <c r="C45" s="66" t="s">
        <v>254</v>
      </c>
      <c r="D45" s="66"/>
      <c r="E45" s="66"/>
      <c r="F45" s="66"/>
      <c r="G45" s="66"/>
      <c r="H45" s="234"/>
      <c r="I45" s="234"/>
      <c r="J45" s="234"/>
      <c r="K45" s="33"/>
    </row>
    <row r="46" spans="2:11" ht="15.75">
      <c r="B46" s="30"/>
      <c r="C46" s="66" t="s">
        <v>303</v>
      </c>
      <c r="D46" s="66"/>
      <c r="E46" s="66"/>
      <c r="F46" s="66"/>
      <c r="G46" s="66"/>
      <c r="H46" s="68"/>
      <c r="I46" s="68"/>
      <c r="J46" s="68"/>
      <c r="K46" s="33">
        <v>2880</v>
      </c>
    </row>
    <row r="47" spans="2:11" ht="15.75">
      <c r="B47" s="30"/>
      <c r="C47" s="66" t="s">
        <v>215</v>
      </c>
      <c r="D47" s="66"/>
      <c r="E47" s="66"/>
      <c r="F47" s="66"/>
      <c r="G47" s="66"/>
      <c r="H47" s="234"/>
      <c r="I47" s="234"/>
      <c r="J47" s="234"/>
      <c r="K47" s="33"/>
    </row>
    <row r="48" spans="2:11" ht="15.75">
      <c r="B48" s="30"/>
      <c r="C48" s="66" t="s">
        <v>256</v>
      </c>
      <c r="D48" s="66"/>
      <c r="E48" s="66"/>
      <c r="F48" s="66"/>
      <c r="G48" s="66"/>
      <c r="H48" s="68"/>
      <c r="I48" s="68"/>
      <c r="J48" s="68"/>
      <c r="K48" s="33"/>
    </row>
    <row r="49" spans="2:11" ht="15.75">
      <c r="B49" s="30"/>
      <c r="C49" s="66"/>
      <c r="D49" s="66"/>
      <c r="E49" s="66"/>
      <c r="F49" s="66"/>
      <c r="G49" s="66"/>
      <c r="H49" s="68"/>
      <c r="I49" s="68"/>
      <c r="J49" s="68"/>
      <c r="K49" s="33"/>
    </row>
    <row r="50" spans="2:11" ht="16.5" thickBot="1">
      <c r="B50" s="30"/>
      <c r="C50" s="67" t="s">
        <v>216</v>
      </c>
      <c r="D50" s="67"/>
      <c r="E50" s="67"/>
      <c r="F50" s="67"/>
      <c r="G50" s="67"/>
      <c r="H50" s="234"/>
      <c r="I50" s="234"/>
      <c r="J50" s="234"/>
      <c r="K50" s="36">
        <f>+K42-K45-K46</f>
        <v>0</v>
      </c>
    </row>
    <row r="51" spans="2:11" ht="16.5" thickTop="1">
      <c r="B51" s="30"/>
      <c r="C51" s="86"/>
      <c r="D51" s="86"/>
      <c r="E51" s="86"/>
      <c r="F51" s="86"/>
      <c r="G51" s="86"/>
      <c r="H51" s="86"/>
      <c r="I51" s="86"/>
      <c r="J51" s="86"/>
      <c r="K51" s="87"/>
    </row>
    <row r="52" spans="2:11" ht="15.75">
      <c r="B52" s="30"/>
      <c r="C52" s="66"/>
      <c r="D52" s="66"/>
      <c r="E52" s="66"/>
      <c r="F52" s="66"/>
      <c r="G52" s="66"/>
      <c r="H52" s="66"/>
      <c r="I52" s="66"/>
      <c r="J52" s="66"/>
      <c r="K52" s="31"/>
    </row>
    <row r="53" spans="2:11" ht="15.75">
      <c r="B53" s="30"/>
      <c r="C53" s="66"/>
      <c r="D53" s="66"/>
      <c r="E53" s="66"/>
      <c r="F53" s="66"/>
      <c r="G53" s="66"/>
      <c r="H53" s="66"/>
      <c r="I53" s="66"/>
      <c r="J53" s="66"/>
      <c r="K53" s="32" t="s">
        <v>217</v>
      </c>
    </row>
    <row r="54" spans="2:11" ht="15.75">
      <c r="B54" s="30"/>
      <c r="C54" s="67" t="s">
        <v>218</v>
      </c>
      <c r="D54" s="67"/>
      <c r="E54" s="67"/>
      <c r="F54" s="67"/>
      <c r="G54" s="67"/>
      <c r="H54" s="234"/>
      <c r="I54" s="234"/>
      <c r="J54" s="234"/>
      <c r="K54" s="33">
        <v>0</v>
      </c>
    </row>
    <row r="55" spans="2:11" ht="15.75">
      <c r="B55" s="30"/>
      <c r="C55" s="67"/>
      <c r="D55" s="67"/>
      <c r="E55" s="67"/>
      <c r="F55" s="67"/>
      <c r="G55" s="67"/>
      <c r="H55" s="68"/>
      <c r="I55" s="68"/>
      <c r="J55" s="68"/>
      <c r="K55" s="33"/>
    </row>
    <row r="56" spans="2:11" ht="15.75">
      <c r="B56" s="30"/>
      <c r="C56" s="69" t="s">
        <v>205</v>
      </c>
      <c r="D56" s="69"/>
      <c r="E56" s="69"/>
      <c r="F56" s="69"/>
      <c r="G56" s="69"/>
      <c r="H56" s="66"/>
      <c r="I56" s="66"/>
      <c r="J56" s="66"/>
      <c r="K56" s="38"/>
    </row>
    <row r="57" spans="2:11" ht="15.75">
      <c r="B57" s="30"/>
      <c r="C57" s="66" t="s">
        <v>219</v>
      </c>
      <c r="D57" s="66"/>
      <c r="E57" s="66"/>
      <c r="F57" s="66"/>
      <c r="G57" s="66"/>
      <c r="H57" s="234"/>
      <c r="I57" s="234"/>
      <c r="J57" s="234"/>
      <c r="K57" s="33">
        <v>0</v>
      </c>
    </row>
    <row r="58" spans="2:11" ht="15.75">
      <c r="B58" s="30"/>
      <c r="C58" s="67" t="s">
        <v>212</v>
      </c>
      <c r="D58" s="67"/>
      <c r="E58" s="67"/>
      <c r="F58" s="67"/>
      <c r="G58" s="67"/>
      <c r="H58" s="241"/>
      <c r="I58" s="241"/>
      <c r="J58" s="241"/>
      <c r="K58" s="88">
        <f>SUM(K54:K57)</f>
        <v>0</v>
      </c>
    </row>
    <row r="59" spans="2:11" ht="15.75">
      <c r="B59" s="30"/>
      <c r="C59" s="66"/>
      <c r="D59" s="66"/>
      <c r="E59" s="66"/>
      <c r="F59" s="66"/>
      <c r="G59" s="66"/>
      <c r="H59" s="66"/>
      <c r="I59" s="66"/>
      <c r="J59" s="66"/>
      <c r="K59" s="38"/>
    </row>
    <row r="60" spans="2:11" ht="15.75">
      <c r="B60" s="30"/>
      <c r="C60" s="69" t="s">
        <v>213</v>
      </c>
      <c r="D60" s="69"/>
      <c r="E60" s="69"/>
      <c r="F60" s="69"/>
      <c r="G60" s="69"/>
      <c r="H60" s="66"/>
      <c r="I60" s="66"/>
      <c r="J60" s="66"/>
      <c r="K60" s="33"/>
    </row>
    <row r="61" spans="2:11" ht="15.75">
      <c r="B61" s="30"/>
      <c r="C61" s="66" t="s">
        <v>304</v>
      </c>
      <c r="D61" s="66"/>
      <c r="E61" s="66"/>
      <c r="F61" s="66"/>
      <c r="G61" s="66"/>
      <c r="H61" s="241"/>
      <c r="I61" s="241"/>
      <c r="J61" s="241"/>
      <c r="K61" s="33">
        <v>0</v>
      </c>
    </row>
    <row r="62" spans="2:11" ht="15.75">
      <c r="B62" s="30"/>
      <c r="C62" s="66"/>
      <c r="D62" s="66"/>
      <c r="E62" s="66"/>
      <c r="F62" s="66"/>
      <c r="G62" s="66"/>
      <c r="H62" s="73"/>
      <c r="I62" s="73"/>
      <c r="J62" s="73"/>
      <c r="K62" s="33"/>
    </row>
    <row r="63" spans="2:11" ht="16.5" thickBot="1">
      <c r="B63" s="30"/>
      <c r="C63" s="67" t="s">
        <v>216</v>
      </c>
      <c r="D63" s="67"/>
      <c r="E63" s="67"/>
      <c r="F63" s="67"/>
      <c r="G63" s="67"/>
      <c r="H63" s="66"/>
      <c r="I63" s="66"/>
      <c r="J63" s="66"/>
      <c r="K63" s="36">
        <f>SUM(K58-K61)</f>
        <v>0</v>
      </c>
    </row>
    <row r="64" spans="2:11" ht="17.25" thickBot="1" thickTop="1">
      <c r="B64" s="42"/>
      <c r="C64" s="43"/>
      <c r="D64" s="43"/>
      <c r="E64" s="43"/>
      <c r="F64" s="43"/>
      <c r="G64" s="43"/>
      <c r="H64" s="44"/>
      <c r="I64" s="44"/>
      <c r="J64" s="44"/>
      <c r="K64" s="45"/>
    </row>
    <row r="65" spans="2:11" ht="16.5" thickTop="1">
      <c r="B65" s="82"/>
      <c r="C65" s="89"/>
      <c r="D65" s="89"/>
      <c r="E65" s="89"/>
      <c r="F65" s="89"/>
      <c r="G65" s="89"/>
      <c r="H65" s="83"/>
      <c r="I65" s="83"/>
      <c r="J65" s="83"/>
      <c r="K65" s="46"/>
    </row>
    <row r="66" spans="2:11" ht="15.75">
      <c r="B66" s="30"/>
      <c r="C66" s="67"/>
      <c r="D66" s="67"/>
      <c r="E66" s="67"/>
      <c r="F66" s="67"/>
      <c r="G66" s="67"/>
      <c r="H66" s="66"/>
      <c r="I66" s="66"/>
      <c r="J66" s="66"/>
      <c r="K66" s="47"/>
    </row>
    <row r="67" spans="2:11" ht="15.75">
      <c r="B67" s="272" t="s">
        <v>221</v>
      </c>
      <c r="C67" s="233"/>
      <c r="D67" s="233"/>
      <c r="E67" s="74"/>
      <c r="F67" s="233" t="s">
        <v>222</v>
      </c>
      <c r="G67" s="233"/>
      <c r="H67" s="233"/>
      <c r="I67" s="76"/>
      <c r="J67" s="49"/>
      <c r="K67" s="51" t="s">
        <v>305</v>
      </c>
    </row>
    <row r="68" spans="2:11" ht="15.75">
      <c r="B68" s="271" t="s">
        <v>224</v>
      </c>
      <c r="C68" s="239"/>
      <c r="D68" s="239"/>
      <c r="E68" s="68"/>
      <c r="F68" s="239" t="s">
        <v>259</v>
      </c>
      <c r="G68" s="239"/>
      <c r="H68" s="239"/>
      <c r="I68" s="66"/>
      <c r="J68" s="234" t="s">
        <v>226</v>
      </c>
      <c r="K68" s="270"/>
    </row>
    <row r="69" spans="2:11" ht="15.75">
      <c r="B69" s="30"/>
      <c r="C69" s="66"/>
      <c r="D69" s="66"/>
      <c r="E69" s="68"/>
      <c r="F69" s="68"/>
      <c r="G69" s="68"/>
      <c r="H69" s="68"/>
      <c r="I69" s="66"/>
      <c r="J69" s="68"/>
      <c r="K69" s="52"/>
    </row>
    <row r="70" spans="2:11" ht="15.75">
      <c r="B70" s="90"/>
      <c r="C70" s="50" t="s">
        <v>227</v>
      </c>
      <c r="D70" s="50"/>
      <c r="E70" s="74"/>
      <c r="F70" s="233" t="s">
        <v>228</v>
      </c>
      <c r="G70" s="233"/>
      <c r="H70" s="233"/>
      <c r="I70" s="76"/>
      <c r="J70" s="49"/>
      <c r="K70" s="51" t="s">
        <v>261</v>
      </c>
    </row>
    <row r="71" spans="2:11" ht="15.75">
      <c r="B71" s="271" t="s">
        <v>230</v>
      </c>
      <c r="C71" s="239"/>
      <c r="D71" s="239"/>
      <c r="E71" s="68"/>
      <c r="F71" s="239" t="s">
        <v>232</v>
      </c>
      <c r="G71" s="239"/>
      <c r="H71" s="239"/>
      <c r="I71" s="66"/>
      <c r="J71" s="234" t="s">
        <v>232</v>
      </c>
      <c r="K71" s="270"/>
    </row>
    <row r="72" spans="2:11" ht="15.75">
      <c r="B72" s="30"/>
      <c r="C72" s="67"/>
      <c r="D72" s="67"/>
      <c r="E72" s="67"/>
      <c r="F72" s="67"/>
      <c r="G72" s="67"/>
      <c r="H72" s="66"/>
      <c r="I72" s="66"/>
      <c r="J72" s="66"/>
      <c r="K72" s="91"/>
    </row>
    <row r="73" spans="2:11" ht="16.5" thickBot="1">
      <c r="B73" s="92"/>
      <c r="C73" s="54"/>
      <c r="D73" s="54"/>
      <c r="E73" s="54"/>
      <c r="F73" s="54"/>
      <c r="G73" s="54"/>
      <c r="H73" s="93"/>
      <c r="I73" s="94"/>
      <c r="J73" s="93"/>
      <c r="K73" s="95"/>
    </row>
  </sheetData>
  <protectedRanges>
    <protectedRange sqref="F67 J67" name="Rango1_2_1_2_1"/>
    <protectedRange sqref="J70 C70" name="Rango1_2_1_1_1_1"/>
    <protectedRange sqref="J31:J33" name="Rango1_1_1_1"/>
    <protectedRange sqref="G67" name="Rango1_2_1_3_1_1"/>
    <protectedRange sqref="F70" name="Rango1_2_1_1_2_1_1"/>
    <protectedRange sqref="K67" name="Rango1_2_1_4_1_1"/>
    <protectedRange sqref="K70" name="Rango1_2_1_1_1_1_1_1_1"/>
    <protectedRange sqref="B67" name="Rango1_2_1_2_1_2_1_1"/>
  </protectedRanges>
  <mergeCells count="27">
    <mergeCell ref="B25:K25"/>
    <mergeCell ref="B2:I2"/>
    <mergeCell ref="B4:I4"/>
    <mergeCell ref="F12:I12"/>
    <mergeCell ref="F14:I14"/>
    <mergeCell ref="F15:I15"/>
    <mergeCell ref="H61:J61"/>
    <mergeCell ref="B26:K26"/>
    <mergeCell ref="F27:J27"/>
    <mergeCell ref="H36:J36"/>
    <mergeCell ref="H39:J39"/>
    <mergeCell ref="H40:J40"/>
    <mergeCell ref="H45:J45"/>
    <mergeCell ref="H47:J47"/>
    <mergeCell ref="H50:J50"/>
    <mergeCell ref="H54:J54"/>
    <mergeCell ref="H57:J57"/>
    <mergeCell ref="H58:J58"/>
    <mergeCell ref="B71:D71"/>
    <mergeCell ref="F71:H71"/>
    <mergeCell ref="J71:K71"/>
    <mergeCell ref="B67:D67"/>
    <mergeCell ref="F67:H67"/>
    <mergeCell ref="B68:D68"/>
    <mergeCell ref="F68:H68"/>
    <mergeCell ref="J68:K68"/>
    <mergeCell ref="F70:H7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Elízabeth Lizardo</dc:creator>
  <cp:keywords/>
  <dc:description/>
  <cp:lastModifiedBy>Elízabeth Lizardo</cp:lastModifiedBy>
  <dcterms:created xsi:type="dcterms:W3CDTF">2015-06-05T18:19:34Z</dcterms:created>
  <dcterms:modified xsi:type="dcterms:W3CDTF">2024-04-03T15:02:29Z</dcterms:modified>
  <cp:category/>
  <cp:version/>
  <cp:contentType/>
  <cp:contentStatus/>
</cp:coreProperties>
</file>