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0730" windowHeight="11160" activeTab="0"/>
  </bookViews>
  <sheets>
    <sheet name="1-10-00-01-01" sheetId="1" r:id="rId1"/>
    <sheet name="1-10-00-01-02" sheetId="2" r:id="rId2"/>
    <sheet name="1-10-00-01-03" sheetId="3" r:id="rId3"/>
    <sheet name="1-10-00-01-06" sheetId="6" r:id="rId4"/>
    <sheet name="1-10-00-01-07" sheetId="7" r:id="rId5"/>
    <sheet name="1-10-00-01-08" sheetId="8" r:id="rId6"/>
    <sheet name="1-10-00-01-09" sheetId="9" r:id="rId7"/>
    <sheet name="1-10-00-01-10" sheetId="10" r:id="rId8"/>
    <sheet name="1-10-00-01-12" sheetId="12" r:id="rId9"/>
    <sheet name="1-10-00-01-13" sheetId="13" r:id="rId10"/>
    <sheet name="1-10-00-01-14" sheetId="14" r:id="rId11"/>
    <sheet name="1-10-00-01-17" sheetId="17" r:id="rId12"/>
    <sheet name="1-10-00-01-18" sheetId="16" r:id="rId13"/>
    <sheet name="1-10-00-01-19" sheetId="18" r:id="rId14"/>
    <sheet name="1-10-00-01-20" sheetId="19" r:id="rId15"/>
    <sheet name="1-10-00-01-28" sheetId="20" r:id="rId16"/>
    <sheet name="1-10-00-01-29" sheetId="21" r:id="rId17"/>
    <sheet name="1-10-00-01-30" sheetId="23" r:id="rId1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<sst xmlns="http://schemas.openxmlformats.org/spreadsheetml/2006/main" count="2370" uniqueCount="786">
  <si>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</si>
  <si>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</si>
  <si>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</si>
  <si>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</si>
  <si>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</si>
  <si>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</si>
  <si>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</si>
  <si>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</si>
  <si>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</si>
  <si>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>Balance Ant.</t>
  </si>
  <si>
    <t>Registros</t>
  </si>
  <si>
    <t>REVERSO ENTRADA DE DIARIO # 79142 D/F 29/12/2023</t>
  </si>
  <si>
    <t>Depósito</t>
  </si>
  <si>
    <t>DOC. 47689</t>
  </si>
  <si>
    <t>DOC. 47751</t>
  </si>
  <si>
    <t>DOC. 47761</t>
  </si>
  <si>
    <t>DOC. 47770</t>
  </si>
  <si>
    <t>DOC. 47772</t>
  </si>
  <si>
    <t>Pago</t>
  </si>
  <si>
    <t>LIB. 18-1</t>
  </si>
  <si>
    <t>DOC. 47802</t>
  </si>
  <si>
    <t>LIB. 27-1</t>
  </si>
  <si>
    <t>LIB. 45-1</t>
  </si>
  <si>
    <t>LIB. 57-1</t>
  </si>
  <si>
    <t>LIB. 68-1</t>
  </si>
  <si>
    <t>LIB. 70-1</t>
  </si>
  <si>
    <t>LIB. 76-1</t>
  </si>
  <si>
    <t>LIB.82-1</t>
  </si>
  <si>
    <t>LIB.84-1</t>
  </si>
  <si>
    <t>LIB. 87-1</t>
  </si>
  <si>
    <t>LIB.91-1</t>
  </si>
  <si>
    <t>LIB.100-1</t>
  </si>
  <si>
    <t>LIB.105-1</t>
  </si>
  <si>
    <t>LIB.108-1</t>
  </si>
  <si>
    <t>LIB.111-1</t>
  </si>
  <si>
    <t>LIB.116-1</t>
  </si>
  <si>
    <t>LIB.119-1</t>
  </si>
  <si>
    <t>LIB.127-1</t>
  </si>
  <si>
    <t>LIB.131-1</t>
  </si>
  <si>
    <t>LIB. 47-1</t>
  </si>
  <si>
    <t>LIB. 80-1</t>
  </si>
  <si>
    <t>LIB. 88-1</t>
  </si>
  <si>
    <t>LIB.155-1</t>
  </si>
  <si>
    <t>LIB. 157-1</t>
  </si>
  <si>
    <t>LIB. 160-1</t>
  </si>
  <si>
    <t>LIB. 167-1</t>
  </si>
  <si>
    <t>LIB. 174-1</t>
  </si>
  <si>
    <t>LIB. 176-1</t>
  </si>
  <si>
    <t>LIB. 190-1</t>
  </si>
  <si>
    <t>LIB. 192-1</t>
  </si>
  <si>
    <t>LIB. 194-1</t>
  </si>
  <si>
    <t>LIB. 196-1</t>
  </si>
  <si>
    <t>LIB. 198-1</t>
  </si>
  <si>
    <t>LIB. 200-1</t>
  </si>
  <si>
    <t>LIB. 202-1</t>
  </si>
  <si>
    <t>LIB.211-1</t>
  </si>
  <si>
    <t>LIB. 204-1</t>
  </si>
  <si>
    <t>LIB.213-1</t>
  </si>
  <si>
    <t>LIB. 206-1</t>
  </si>
  <si>
    <t>LIB.216-1</t>
  </si>
  <si>
    <t>LIB. 225-1</t>
  </si>
  <si>
    <t>LIB.219-1</t>
  </si>
  <si>
    <t>LIB.223-1</t>
  </si>
  <si>
    <t>LIB.230-1</t>
  </si>
  <si>
    <t>LIB.235-1</t>
  </si>
  <si>
    <t>LIB.239-1</t>
  </si>
  <si>
    <t>LIB. 243-1</t>
  </si>
  <si>
    <t>LIB. 251-1</t>
  </si>
  <si>
    <t>LIB. 253-1</t>
  </si>
  <si>
    <t>LIB. 259-1</t>
  </si>
  <si>
    <t>LIB. 261-1</t>
  </si>
  <si>
    <t>LIB. 265-1</t>
  </si>
  <si>
    <t>LIB. 267-1</t>
  </si>
  <si>
    <t>LIB. 271-1</t>
  </si>
  <si>
    <t>LIB. 273-1</t>
  </si>
  <si>
    <t>LIB. 275-1</t>
  </si>
  <si>
    <t>LIB. 277-1</t>
  </si>
  <si>
    <t>LIB. 286-1</t>
  </si>
  <si>
    <t>LIB. 290-1</t>
  </si>
  <si>
    <t>LIB. 298-1</t>
  </si>
  <si>
    <t>DOCS. 47850 Y 47857</t>
  </si>
  <si>
    <t>LIB. 302-1</t>
  </si>
  <si>
    <t>LIB. 308-1</t>
  </si>
  <si>
    <t>LIB. 312-1</t>
  </si>
  <si>
    <t>LIB. 314-1</t>
  </si>
  <si>
    <t>LIB. 316-1</t>
  </si>
  <si>
    <t>LIB. 330-1</t>
  </si>
  <si>
    <t>LIB.356-1</t>
  </si>
  <si>
    <t>LIB. 338-1</t>
  </si>
  <si>
    <t>LIB. 340-1</t>
  </si>
  <si>
    <t>LIB. 373-1</t>
  </si>
  <si>
    <t>LIB. 378-1</t>
  </si>
  <si>
    <t>REVERSOS ASIGNACION CUOTA DE PAGO CREDITO</t>
  </si>
  <si>
    <t>DOC. 4149</t>
  </si>
  <si>
    <t>LIB. 386-1</t>
  </si>
  <si>
    <t>LIB. 388-1</t>
  </si>
  <si>
    <t>LIB. 393-1</t>
  </si>
  <si>
    <t>LIB. 396-1</t>
  </si>
  <si>
    <t>LIB. 410-1</t>
  </si>
  <si>
    <t>LIB. 416-1</t>
  </si>
  <si>
    <t>LIB. 422-1</t>
  </si>
  <si>
    <t>LIB. 412-1</t>
  </si>
  <si>
    <t>DOCS. 47911 Y 47924</t>
  </si>
  <si>
    <t>LIB. 430-1</t>
  </si>
  <si>
    <t>LIB. 447-1</t>
  </si>
  <si>
    <t>LIB. 449-1</t>
  </si>
  <si>
    <t>LIB. 450-1</t>
  </si>
  <si>
    <t>LIB. 452-1</t>
  </si>
  <si>
    <t>LIB. 454-1</t>
  </si>
  <si>
    <t>DOC. 47937</t>
  </si>
  <si>
    <t>LIB. 491-1</t>
  </si>
  <si>
    <t>LIB. 492-1</t>
  </si>
  <si>
    <t>LIB. 310-1</t>
  </si>
  <si>
    <t>LIB. 551-1</t>
  </si>
  <si>
    <t>LIB. 561-1</t>
  </si>
  <si>
    <t>LIB. 567-1</t>
  </si>
  <si>
    <t>LIB. 538-1</t>
  </si>
  <si>
    <t xml:space="preserve"> DOCS. 48007, 48013 Y 48033</t>
  </si>
  <si>
    <t>LIB. 588-1</t>
  </si>
  <si>
    <t>LIB. 608-1</t>
  </si>
  <si>
    <t>LIB. 611-1</t>
  </si>
  <si>
    <t xml:space="preserve"> DOC. 47994</t>
  </si>
  <si>
    <t>LIB. 652-1</t>
  </si>
  <si>
    <t>LIB. 646-1</t>
  </si>
  <si>
    <t>DOCS. 48088 Y 48139</t>
  </si>
  <si>
    <t>LIB. 649-1</t>
  </si>
  <si>
    <t>LIB. 729-1</t>
  </si>
  <si>
    <t>LIB. 732-1</t>
  </si>
  <si>
    <t>LIB. 739-1</t>
  </si>
  <si>
    <t>LIB. 746-1</t>
  </si>
  <si>
    <t>LIB. 754-1</t>
  </si>
  <si>
    <t>LIB. 744-1</t>
  </si>
  <si>
    <t>Compra</t>
  </si>
  <si>
    <t>CI-2023-0080  B1500000538</t>
  </si>
  <si>
    <t>CI-2023-0081   B1500000541</t>
  </si>
  <si>
    <t>LIB. 760-1</t>
  </si>
  <si>
    <t>DOC. 48190</t>
  </si>
  <si>
    <t>LIB. 768-1</t>
  </si>
  <si>
    <r>
      <t xml:space="preserve">Total Débitos: </t>
    </r>
    <r>
      <rPr>
        <b/>
        <sz val="10"/>
        <color indexed="8"/>
        <rFont val="Arial"/>
        <family val="2"/>
      </rPr>
      <t>64,322,504,524.07</t>
    </r>
  </si>
  <si>
    <r>
      <t xml:space="preserve">Total Créditos: </t>
    </r>
    <r>
      <rPr>
        <b/>
        <sz val="10"/>
        <color indexed="8"/>
        <rFont val="Arial"/>
        <family val="2"/>
      </rPr>
      <t>64,335,309,438.73</t>
    </r>
  </si>
  <si>
    <r>
      <t xml:space="preserve">Balance: </t>
    </r>
    <r>
      <rPr>
        <b/>
        <sz val="10"/>
        <color indexed="8"/>
        <rFont val="Arial"/>
        <family val="2"/>
      </rPr>
      <t>(12,804,914.66)</t>
    </r>
  </si>
  <si>
    <t>MINISTERIO DE INDUSTRIA Y COMERCIO Y MIPYMES</t>
  </si>
  <si>
    <t>Conciliación Bancaria al    31 de Enero del 2024</t>
  </si>
  <si>
    <t>(Cuenta No. 1-10-00-01-14)</t>
  </si>
  <si>
    <t xml:space="preserve">Capítulo:    0212 </t>
  </si>
  <si>
    <t>Nombre de Cta.:  Cuenta Fondo 0100</t>
  </si>
  <si>
    <t>Número Cta.:</t>
  </si>
  <si>
    <t>0100001034</t>
  </si>
  <si>
    <t>Banco:</t>
  </si>
  <si>
    <t>RESERVAS</t>
  </si>
  <si>
    <t xml:space="preserve">Esta incorporada en SIGEF:   Si __x____ </t>
  </si>
  <si>
    <t>No 0100001034</t>
  </si>
  <si>
    <t>LIBRO</t>
  </si>
  <si>
    <t>BALANCE EN LIBRO</t>
  </si>
  <si>
    <t>MAS:</t>
  </si>
  <si>
    <t>Depositos del mes</t>
  </si>
  <si>
    <t>Lib. 2430-1  d/f  08/03/2023 anulado</t>
  </si>
  <si>
    <t>Lib. 3433-1  d/f  27/03/2023 anulado</t>
  </si>
  <si>
    <t>TOTAL DISPONIBLE</t>
  </si>
  <si>
    <t>MENOS:</t>
  </si>
  <si>
    <t xml:space="preserve">Libramientos emitidos  </t>
  </si>
  <si>
    <t>Notas de Débito</t>
  </si>
  <si>
    <t xml:space="preserve">TOTAL CONCILIADO </t>
  </si>
  <si>
    <t>BANCO</t>
  </si>
  <si>
    <t>BALANCE EN BANCO</t>
  </si>
  <si>
    <t>Depósitos en tránsito</t>
  </si>
  <si>
    <t xml:space="preserve">Libramientos en tránsito </t>
  </si>
  <si>
    <t>Lic. Elizabeth Lizardo J.</t>
  </si>
  <si>
    <t>Licda. Mirky Cuello</t>
  </si>
  <si>
    <t xml:space="preserve">                                  Yasirys Germán</t>
  </si>
  <si>
    <t xml:space="preserve">    Preparado por</t>
  </si>
  <si>
    <t xml:space="preserve">         Revisado por</t>
  </si>
  <si>
    <t>Autorizado por</t>
  </si>
  <si>
    <t>Contadora</t>
  </si>
  <si>
    <t xml:space="preserve">    Enc. Contabilidad</t>
  </si>
  <si>
    <t xml:space="preserve">                                Directora Financiera</t>
  </si>
  <si>
    <t xml:space="preserve">    Puesto que ocupa</t>
  </si>
  <si>
    <t xml:space="preserve">      Puesto que ocupa</t>
  </si>
  <si>
    <t>Puesto que ocupa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</si>
  <si>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</si>
  <si>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</t>
  </si>
  <si>
    <t>TRANSFERENCIA ENTRE CUENTAS EN US$</t>
  </si>
  <si>
    <t>DOCS. 87 Y 88</t>
  </si>
  <si>
    <r>
      <t xml:space="preserve">Total Débitos: </t>
    </r>
    <r>
      <rPr>
        <b/>
        <sz val="10"/>
        <color indexed="8"/>
        <rFont val="Arial"/>
        <family val="2"/>
      </rPr>
      <t>395,898.32</t>
    </r>
  </si>
  <si>
    <r>
      <t xml:space="preserve">Total Créditos: </t>
    </r>
    <r>
      <rPr>
        <b/>
        <sz val="10"/>
        <color indexed="8"/>
        <rFont val="Arial"/>
        <family val="2"/>
      </rPr>
      <t>351,615.18</t>
    </r>
  </si>
  <si>
    <r>
      <t xml:space="preserve">Balance: </t>
    </r>
    <r>
      <rPr>
        <b/>
        <sz val="10"/>
        <color indexed="8"/>
        <rFont val="Arial"/>
        <family val="2"/>
      </rPr>
      <t>44,283.14</t>
    </r>
  </si>
  <si>
    <t>Conciliación Bancaria al    31   de Enero  del año 2024</t>
  </si>
  <si>
    <t>Cuenta Contable No. 1-10-00-01-19</t>
  </si>
  <si>
    <t>Nombre de Cta.:  Disponibilidad F-2082   US$</t>
  </si>
  <si>
    <t>2082001000</t>
  </si>
  <si>
    <t>No 100010102391041</t>
  </si>
  <si>
    <t>Asignanción de cuota</t>
  </si>
  <si>
    <t>Notas de Crédito</t>
  </si>
  <si>
    <t>Cheques emitidos</t>
  </si>
  <si>
    <t>Transferencias entre Cuentas</t>
  </si>
  <si>
    <t>Comisiones Bancarias</t>
  </si>
  <si>
    <t xml:space="preserve">Cheques en tránsito </t>
  </si>
  <si>
    <t>Lic. Mirky Cuello</t>
  </si>
  <si>
    <t xml:space="preserve">  Yasirys Germán</t>
  </si>
  <si>
    <t>Revisado por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</si>
  <si>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</si>
  <si>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</si>
  <si>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LIB. 52-1 DOLARES</t>
  </si>
  <si>
    <t>LIB. 559-1</t>
  </si>
  <si>
    <t>LIB. 595-1</t>
  </si>
  <si>
    <r>
      <t xml:space="preserve">Total Débitos: </t>
    </r>
    <r>
      <rPr>
        <b/>
        <sz val="10"/>
        <color indexed="8"/>
        <rFont val="Arial"/>
        <family val="2"/>
      </rPr>
      <t>553,616.97</t>
    </r>
  </si>
  <si>
    <r>
      <t xml:space="preserve">Total Créditos: </t>
    </r>
    <r>
      <rPr>
        <b/>
        <sz val="10"/>
        <color indexed="8"/>
        <rFont val="Arial"/>
        <family val="2"/>
      </rPr>
      <t>597,900.11</t>
    </r>
  </si>
  <si>
    <r>
      <t xml:space="preserve">Balance: </t>
    </r>
    <r>
      <rPr>
        <b/>
        <sz val="10"/>
        <color indexed="8"/>
        <rFont val="Arial"/>
        <family val="2"/>
      </rPr>
      <t>(44,283.14)</t>
    </r>
  </si>
  <si>
    <t>Cuenta Contable No. 1-10-00-01-20</t>
  </si>
  <si>
    <t>Nombre de Cta.:  Cuenta Dólares US$ (Pagadora)</t>
  </si>
  <si>
    <t>Numero Cta.: 2082001001</t>
  </si>
  <si>
    <t>Asignación de cuotas</t>
  </si>
  <si>
    <t>Libramientos  emitidos</t>
  </si>
  <si>
    <t>Asignacion de cuota en tránsito</t>
  </si>
  <si>
    <t xml:space="preserve">Libramiento en tránsito </t>
  </si>
  <si>
    <t>Lic. Elizabeth Lizardo</t>
  </si>
  <si>
    <t xml:space="preserve">                                        Yasirys Germán</t>
  </si>
  <si>
    <t xml:space="preserve">                                         Directora Financiera</t>
  </si>
  <si>
    <t>Conciliación Bancaria al  31  de Enero  del 2024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</si>
  <si>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</si>
  <si>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r>
      <t xml:space="preserve">Total Débitos: </t>
    </r>
    <r>
      <rPr>
        <b/>
        <sz val="10"/>
        <color indexed="8"/>
        <rFont val="Arial"/>
        <family val="2"/>
      </rPr>
      <t>2,149,810.28</t>
    </r>
  </si>
  <si>
    <r>
      <t xml:space="preserve">Total Créditos: </t>
    </r>
    <r>
      <rPr>
        <b/>
        <sz val="10"/>
        <color indexed="8"/>
        <rFont val="Arial"/>
        <family val="2"/>
      </rPr>
      <t>2,149,810.28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</si>
  <si>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</si>
  <si>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Conciliación Bancaria al  31   de Enero del  2024</t>
  </si>
  <si>
    <t>Cuenta Contable No. 1-10-00-01-13</t>
  </si>
  <si>
    <t>Nombre de Cta.:  DISPONIBILIDA F 100   US$</t>
  </si>
  <si>
    <t>BR 0100001011</t>
  </si>
  <si>
    <t>Asignacion Cuota de Pago Crédito</t>
  </si>
  <si>
    <t>Pago realizado mediante Libramientos</t>
  </si>
  <si>
    <t xml:space="preserve"> </t>
  </si>
  <si>
    <r>
      <t xml:space="preserve">Libro Mayor Auxiliar de </t>
    </r>
    <r>
      <rPr>
        <sz val="10"/>
        <color indexed="8"/>
        <rFont val="Arial"/>
        <family val="2"/>
      </rPr>
      <t>Cuenta Euro BR-0100001006 MICM (1-10-00-01-12)</t>
    </r>
  </si>
  <si>
    <r>
      <t xml:space="preserve">Total Débitos: </t>
    </r>
    <r>
      <rPr>
        <b/>
        <sz val="10"/>
        <color indexed="8"/>
        <rFont val="Arial"/>
        <family val="2"/>
      </rPr>
      <t>1,305,081.05</t>
    </r>
  </si>
  <si>
    <r>
      <t xml:space="preserve">Total Créditos: </t>
    </r>
    <r>
      <rPr>
        <b/>
        <sz val="10"/>
        <color indexed="8"/>
        <rFont val="Arial"/>
        <family val="2"/>
      </rPr>
      <t>1,305,081.05</t>
    </r>
  </si>
  <si>
    <t>Conciliación Bancaria al   31 de Enero  del  2024</t>
  </si>
  <si>
    <t>Cuenta Contable No. 1-10-00-01-12</t>
  </si>
  <si>
    <t>Nombre de Cta.:  CuentaNo. BR0100001006  F 100  Euros$</t>
  </si>
  <si>
    <t>BR 0100001006</t>
  </si>
  <si>
    <t>No 200030100001418</t>
  </si>
  <si>
    <t>Libramiento en tránsito</t>
  </si>
  <si>
    <t xml:space="preserve"> Yasirys Germán</t>
  </si>
  <si>
    <r>
      <t xml:space="preserve">Libro Mayor Auxiliar de </t>
    </r>
    <r>
      <rPr>
        <sz val="10"/>
        <color indexed="8"/>
        <rFont val="Arial"/>
        <family val="2"/>
      </rPr>
      <t>Banreservas Euro F- 2082 Disponibilidad BR Cta. 2082001000- (1-10-00-01-30)</t>
    </r>
  </si>
  <si>
    <r>
      <t xml:space="preserve">Total Débitos: </t>
    </r>
    <r>
      <rPr>
        <b/>
        <sz val="10"/>
        <color indexed="8"/>
        <rFont val="Arial"/>
        <family val="2"/>
      </rPr>
      <t>225,540.00</t>
    </r>
  </si>
  <si>
    <r>
      <t xml:space="preserve">Total Créditos: </t>
    </r>
    <r>
      <rPr>
        <b/>
        <sz val="10"/>
        <color indexed="8"/>
        <rFont val="Arial"/>
        <family val="2"/>
      </rPr>
      <t>225,540.00</t>
    </r>
  </si>
  <si>
    <t>Cuenta Contable No. 1-10-00-01-30</t>
  </si>
  <si>
    <t>Nombre de Cta.:  Cuenta Euros  EU$ (Disponib.)</t>
  </si>
  <si>
    <r>
      <t xml:space="preserve">Libro Mayor Auxiliar de </t>
    </r>
    <r>
      <rPr>
        <sz val="10"/>
        <color indexed="8"/>
        <rFont val="Arial"/>
        <family val="2"/>
      </rPr>
      <t>Cta. Euros BR 2082001001 (Pagadora)Ministerio de Industria y Comercio (1-10-00-01-07)</t>
    </r>
  </si>
  <si>
    <t>Cuenta Contable No. 1-10-00-01-07</t>
  </si>
  <si>
    <t>Nombre de Cta.:  Cuenta Euros  EU$ (Pagadora)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</si>
  <si>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</si>
  <si>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</t>
  </si>
  <si>
    <t>452400540354/SEM. 23-29 Dic. 2023</t>
  </si>
  <si>
    <t>452400547032/SEM. 30 Dic. 2023 - 05 Ene. 2024</t>
  </si>
  <si>
    <t>452400540759/SEM. 6-12 Ene. 2024</t>
  </si>
  <si>
    <t>452400549630/SEM. 13-19 Ene. 2024</t>
  </si>
  <si>
    <r>
      <t xml:space="preserve">Total Débitos: </t>
    </r>
    <r>
      <rPr>
        <b/>
        <sz val="10"/>
        <color indexed="8"/>
        <rFont val="Arial"/>
        <family val="2"/>
      </rPr>
      <t>292,404,800.28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</si>
  <si>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</si>
  <si>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292,404,800.28</t>
    </r>
  </si>
  <si>
    <t>Conciliación Bancaria al  31 de Enero del 2024</t>
  </si>
  <si>
    <t>Cuenta Contable No. 1-10-00-01-03</t>
  </si>
  <si>
    <t xml:space="preserve">Nombre de Cta.:  Cuenta Colectora  Mas Gas </t>
  </si>
  <si>
    <t>No 2117001000</t>
  </si>
  <si>
    <t xml:space="preserve">Diferencia pendiente por el Banco de Reserva 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</si>
  <si>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</si>
  <si>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Cta. Dolares no.22623101000262 Proyecto Mango y Aguacate (1-10-00-01-10)</t>
    </r>
  </si>
  <si>
    <r>
      <t xml:space="preserve">Total Débitos: </t>
    </r>
    <r>
      <rPr>
        <b/>
        <sz val="10"/>
        <color indexed="8"/>
        <rFont val="Arial"/>
        <family val="2"/>
      </rPr>
      <t>153,521.65</t>
    </r>
  </si>
  <si>
    <r>
      <t xml:space="preserve">Balance: </t>
    </r>
    <r>
      <rPr>
        <b/>
        <sz val="10"/>
        <color indexed="8"/>
        <rFont val="Arial"/>
        <family val="2"/>
      </rPr>
      <t>153,521.65</t>
    </r>
  </si>
  <si>
    <t xml:space="preserve">                 MINISTERIO DE INDUSTRIA Y COMERCIO Y MIPYMES</t>
  </si>
  <si>
    <t xml:space="preserve">             Conciliación Bancaria al 31 de Enero del 2024</t>
  </si>
  <si>
    <t>Nombre de Cta.:  Proyecto Ampliac. Capac. Fortalecimiento de las Mipymes de las Cadenas de Valor Mango y Aguacate   US$</t>
  </si>
  <si>
    <t xml:space="preserve"> DO64TENA00023106211500010015</t>
  </si>
  <si>
    <t xml:space="preserve">CUENTA REPUBLICA DOMINICANA EN DOLARES ESTADOUNIDENSES - BC:                                                                         </t>
  </si>
  <si>
    <t>Sub-Cuenta :7327001000</t>
  </si>
  <si>
    <t>No.</t>
  </si>
  <si>
    <t xml:space="preserve"> 00117465427</t>
  </si>
  <si>
    <t>DI - 7327</t>
  </si>
  <si>
    <t>Desembolso recibido de Organismo Internacionales (AAICD)</t>
  </si>
  <si>
    <t>Juan N. Mendez W.</t>
  </si>
  <si>
    <t>Analista Financiero</t>
  </si>
  <si>
    <t xml:space="preserve">           Cuenta Contable No. 1-10-00-01-10</t>
  </si>
  <si>
    <t>Ingreso</t>
  </si>
  <si>
    <t>PROYECTO MUEJRES VULNERABLES</t>
  </si>
  <si>
    <r>
      <t xml:space="preserve">Libro Mayor Auxiliar de </t>
    </r>
    <r>
      <rPr>
        <sz val="10"/>
        <color indexed="8"/>
        <rFont val="Arial"/>
        <family val="2"/>
      </rPr>
      <t>Cuenta Euro no.22623101000279, apoyo al emprendimiento a mujeres vulnerables  (1-10-00-01-17)</t>
    </r>
  </si>
  <si>
    <r>
      <t xml:space="preserve">Total Débitos: </t>
    </r>
    <r>
      <rPr>
        <b/>
        <sz val="10"/>
        <color indexed="8"/>
        <rFont val="Arial"/>
        <family val="2"/>
      </rPr>
      <t>425,000.00</t>
    </r>
  </si>
  <si>
    <r>
      <t xml:space="preserve">Balance: </t>
    </r>
    <r>
      <rPr>
        <b/>
        <sz val="10"/>
        <color indexed="8"/>
        <rFont val="Arial"/>
        <family val="2"/>
      </rPr>
      <t>425,000.00</t>
    </r>
  </si>
  <si>
    <t>Conciliación Bancaria al 31 de Enero del 2024</t>
  </si>
  <si>
    <t>Nombre de Cta.: Apoyo al Emprendimiento y Fortalecimiento de Mipymes de conomia verde liderada por Mujeres Vulnerables - Euros</t>
  </si>
  <si>
    <t xml:space="preserve">CUENTA REPUBLICA DOMINICANA EN EUROS - BC:                                                                         </t>
  </si>
  <si>
    <t>Sub-Cuenta  No.</t>
  </si>
  <si>
    <t>DO37TENA00023106211500010016</t>
  </si>
  <si>
    <t>DI - 7363</t>
  </si>
  <si>
    <t>Desembolso recibido de Organismo Internacionales (AECID)</t>
  </si>
  <si>
    <t>Nota: La tasa de transferencia del Banco Central para la equivalancia del monto en RD$ fue de 63.8353</t>
  </si>
  <si>
    <t xml:space="preserve">       Cuenta Contable No. 1-10-00-01-17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</si>
  <si>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</si>
  <si>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333344826</t>
  </si>
  <si>
    <t>333337783</t>
  </si>
  <si>
    <t>003940040444</t>
  </si>
  <si>
    <t>003940040441</t>
  </si>
  <si>
    <t>002900060388</t>
  </si>
  <si>
    <t>333263543</t>
  </si>
  <si>
    <t>333255471</t>
  </si>
  <si>
    <t>333245328</t>
  </si>
  <si>
    <t>006600050321</t>
  </si>
  <si>
    <t>0240090131</t>
  </si>
  <si>
    <t>0240150405 / 0240150409</t>
  </si>
  <si>
    <t>333499011</t>
  </si>
  <si>
    <t>333488070</t>
  </si>
  <si>
    <t>003730040338</t>
  </si>
  <si>
    <t>452400542635</t>
  </si>
  <si>
    <t>452400542634</t>
  </si>
  <si>
    <t>452400542633</t>
  </si>
  <si>
    <t>003220030253</t>
  </si>
  <si>
    <t>333437575</t>
  </si>
  <si>
    <t>001650020204</t>
  </si>
  <si>
    <t>333412266</t>
  </si>
  <si>
    <t>452400542250</t>
  </si>
  <si>
    <t>333487342 / SEM. 23-29 Dic. 2023</t>
  </si>
  <si>
    <t>933343385/SEM. 23-29 Dic: 2023</t>
  </si>
  <si>
    <t>333657397</t>
  </si>
  <si>
    <t>333597948</t>
  </si>
  <si>
    <t>DOC.47713</t>
  </si>
  <si>
    <t>333629018</t>
  </si>
  <si>
    <t>333594869</t>
  </si>
  <si>
    <t>333593382</t>
  </si>
  <si>
    <t>333552814</t>
  </si>
  <si>
    <t>333587044</t>
  </si>
  <si>
    <t>452400542696</t>
  </si>
  <si>
    <t>002860010563</t>
  </si>
  <si>
    <t>833373967</t>
  </si>
  <si>
    <t>452400366444</t>
  </si>
  <si>
    <t>333711637</t>
  </si>
  <si>
    <t>452810510015</t>
  </si>
  <si>
    <t>333693766</t>
  </si>
  <si>
    <t>452400549679</t>
  </si>
  <si>
    <t>452400542061</t>
  </si>
  <si>
    <t>333566981/SEM. 23-29 Dic. 2023</t>
  </si>
  <si>
    <t>452400540355/SEM. 23-29 Dic. 2023</t>
  </si>
  <si>
    <t>452400540353/SEM. 23-29 Dic. 2023</t>
  </si>
  <si>
    <t>334042476</t>
  </si>
  <si>
    <t>333989193</t>
  </si>
  <si>
    <t>202240040759868</t>
  </si>
  <si>
    <t>000800100048</t>
  </si>
  <si>
    <t>4524000011452</t>
  </si>
  <si>
    <t>4524000011283</t>
  </si>
  <si>
    <t>333905637</t>
  </si>
  <si>
    <t>0240040293</t>
  </si>
  <si>
    <t>DOC.47770</t>
  </si>
  <si>
    <t>0240150424</t>
  </si>
  <si>
    <t>000800190249</t>
  </si>
  <si>
    <t>334150136</t>
  </si>
  <si>
    <t>334133001</t>
  </si>
  <si>
    <t>933412520</t>
  </si>
  <si>
    <t>002470060073</t>
  </si>
  <si>
    <t>334125052</t>
  </si>
  <si>
    <t>4524000012479</t>
  </si>
  <si>
    <t>334107892</t>
  </si>
  <si>
    <t>334107889</t>
  </si>
  <si>
    <t>452400540704</t>
  </si>
  <si>
    <t>003370120034</t>
  </si>
  <si>
    <t>452400367201</t>
  </si>
  <si>
    <t>452400364850</t>
  </si>
  <si>
    <t>0240150421</t>
  </si>
  <si>
    <t>334336336</t>
  </si>
  <si>
    <t>334314616</t>
  </si>
  <si>
    <t>933431375</t>
  </si>
  <si>
    <t>334297460</t>
  </si>
  <si>
    <t>334280349</t>
  </si>
  <si>
    <t>334270714</t>
  </si>
  <si>
    <t>005480100120</t>
  </si>
  <si>
    <t>334242057</t>
  </si>
  <si>
    <t>334239962</t>
  </si>
  <si>
    <t>001200090084</t>
  </si>
  <si>
    <t>452400546985</t>
  </si>
  <si>
    <t>002850020013</t>
  </si>
  <si>
    <t>452400542034</t>
  </si>
  <si>
    <t>333987183</t>
  </si>
  <si>
    <t>003000050334</t>
  </si>
  <si>
    <t>334396761</t>
  </si>
  <si>
    <t>452810110065</t>
  </si>
  <si>
    <t>003370050020</t>
  </si>
  <si>
    <t>334376889</t>
  </si>
  <si>
    <t>334355476</t>
  </si>
  <si>
    <t>334413604/SEM. 30 Dic. 223 - 05 Ene. 24</t>
  </si>
  <si>
    <t>833437505/SEM. 30 Dic. 223 - 05 Ene. 24</t>
  </si>
  <si>
    <t>334373755/SEM. 30 Dic. 223 - 05 Ene. 24</t>
  </si>
  <si>
    <t>452400547034/SEM. 30 Dic. 2023 - 05 Ene. 2024</t>
  </si>
  <si>
    <t>452400547033/SEM. 30 Dic. 2023 - 05 Ene. 2024</t>
  </si>
  <si>
    <t>003940060364</t>
  </si>
  <si>
    <t>334508394</t>
  </si>
  <si>
    <t>334497338</t>
  </si>
  <si>
    <t>001650070059</t>
  </si>
  <si>
    <t>001650070056</t>
  </si>
  <si>
    <t>334785909</t>
  </si>
  <si>
    <t>0165090662</t>
  </si>
  <si>
    <t>334827336</t>
  </si>
  <si>
    <t>334795388</t>
  </si>
  <si>
    <t>334761246</t>
  </si>
  <si>
    <t>333456381</t>
  </si>
  <si>
    <t>333999733</t>
  </si>
  <si>
    <t>DOC. 00046</t>
  </si>
  <si>
    <t>335016216</t>
  </si>
  <si>
    <t>000930010125</t>
  </si>
  <si>
    <t>334983065</t>
  </si>
  <si>
    <t>933492987</t>
  </si>
  <si>
    <t>0165090671</t>
  </si>
  <si>
    <t>0352120427</t>
  </si>
  <si>
    <t>0352120424</t>
  </si>
  <si>
    <t>DOC. 47850</t>
  </si>
  <si>
    <t>OFICIO NO. 0063, DF 16/01/2024</t>
  </si>
  <si>
    <t>335162283</t>
  </si>
  <si>
    <t>202240041237444</t>
  </si>
  <si>
    <t>335136029</t>
  </si>
  <si>
    <t>202240041244815/ SEM. 6-11 Ene. 2024</t>
  </si>
  <si>
    <t>933508959 / SEM. 6-11 Ene. 2024</t>
  </si>
  <si>
    <t>DOC. 47872</t>
  </si>
  <si>
    <t>DOC. 47880</t>
  </si>
  <si>
    <t>0352070101</t>
  </si>
  <si>
    <t>335216513/SEM. 6-12 Ene. 2024</t>
  </si>
  <si>
    <t>452400540758/SEM 6-12 Ene. 2024</t>
  </si>
  <si>
    <t>452400540760/SEM. 6-12 Ene. 2024</t>
  </si>
  <si>
    <t>335300189</t>
  </si>
  <si>
    <t>335284287</t>
  </si>
  <si>
    <t>335420645</t>
  </si>
  <si>
    <t>335393969</t>
  </si>
  <si>
    <t>001650070359</t>
  </si>
  <si>
    <t>335352221</t>
  </si>
  <si>
    <t>DOC. 47911</t>
  </si>
  <si>
    <t>DOC. 47924</t>
  </si>
  <si>
    <t>4524000000001</t>
  </si>
  <si>
    <t>335699002</t>
  </si>
  <si>
    <t>933568079 / 335681165</t>
  </si>
  <si>
    <t>335670952</t>
  </si>
  <si>
    <t>003210040371</t>
  </si>
  <si>
    <t>0240010369</t>
  </si>
  <si>
    <t>0240010372</t>
  </si>
  <si>
    <t>OFICIO NO. 0092, DF 22/01/2024</t>
  </si>
  <si>
    <t>335911597</t>
  </si>
  <si>
    <t>335907494</t>
  </si>
  <si>
    <t>007300060140</t>
  </si>
  <si>
    <t>002860030097</t>
  </si>
  <si>
    <t>002860010425</t>
  </si>
  <si>
    <t>933580725</t>
  </si>
  <si>
    <t>0352060176</t>
  </si>
  <si>
    <t>0352060183</t>
  </si>
  <si>
    <t>DOC. 47956</t>
  </si>
  <si>
    <t>336075298</t>
  </si>
  <si>
    <t>335961538</t>
  </si>
  <si>
    <t>336076567/SEM. 13-19 Ene. 2024</t>
  </si>
  <si>
    <t>DOC.48001</t>
  </si>
  <si>
    <t>DOC. 48007</t>
  </si>
  <si>
    <t>DOC. 48013</t>
  </si>
  <si>
    <t>DOC. 48024</t>
  </si>
  <si>
    <t>DOC. 48033</t>
  </si>
  <si>
    <t>DOC. 48066</t>
  </si>
  <si>
    <t>DOC. 48022</t>
  </si>
  <si>
    <t>336182633</t>
  </si>
  <si>
    <t>336176052</t>
  </si>
  <si>
    <t>336160878</t>
  </si>
  <si>
    <t>DOC. 48085</t>
  </si>
  <si>
    <t>DOC. 48088</t>
  </si>
  <si>
    <t>336144650/SEM. 13-19 Ene. 2024</t>
  </si>
  <si>
    <t>336134026/SEM. 13-19 Ene. 2024</t>
  </si>
  <si>
    <t>452400549629/SEM. 13-19 Ene. 2024</t>
  </si>
  <si>
    <t>452400549631/SEM. 13-19 Ene. 2024</t>
  </si>
  <si>
    <t>DOC. 48139</t>
  </si>
  <si>
    <t>336374607</t>
  </si>
  <si>
    <t>009100090714</t>
  </si>
  <si>
    <t>336364215</t>
  </si>
  <si>
    <t>336329330</t>
  </si>
  <si>
    <t>336325550</t>
  </si>
  <si>
    <t>452400542107 / 452400542108</t>
  </si>
  <si>
    <t>336312780</t>
  </si>
  <si>
    <t>336284058</t>
  </si>
  <si>
    <t>336787452</t>
  </si>
  <si>
    <t>336766739</t>
  </si>
  <si>
    <t>336764736</t>
  </si>
  <si>
    <t>000610070666</t>
  </si>
  <si>
    <t>336736583</t>
  </si>
  <si>
    <t>001410050468</t>
  </si>
  <si>
    <t>4524000017181</t>
  </si>
  <si>
    <t>336711232</t>
  </si>
  <si>
    <t>336596621</t>
  </si>
  <si>
    <t>0352140466</t>
  </si>
  <si>
    <t>0352144072</t>
  </si>
  <si>
    <t>0352140478</t>
  </si>
  <si>
    <t>0352140469</t>
  </si>
  <si>
    <t>0352140475</t>
  </si>
  <si>
    <t>0352140463</t>
  </si>
  <si>
    <t>933700664/SEM. 20-26 Ene. 2024</t>
  </si>
  <si>
    <t>337003233</t>
  </si>
  <si>
    <t>005470040442 / 005470040445</t>
  </si>
  <si>
    <t>003070050454</t>
  </si>
  <si>
    <t>336925440</t>
  </si>
  <si>
    <t>001670120065</t>
  </si>
  <si>
    <t>006300040278</t>
  </si>
  <si>
    <t>335421173/AMANCIA M. GONZALEZ</t>
  </si>
  <si>
    <r>
      <t xml:space="preserve">Total Débitos: </t>
    </r>
    <r>
      <rPr>
        <b/>
        <sz val="10"/>
        <color indexed="8"/>
        <rFont val="Arial"/>
        <family val="2"/>
      </rPr>
      <t>7,445,198,972.52</t>
    </r>
  </si>
  <si>
    <r>
      <t xml:space="preserve">Total Créditos: </t>
    </r>
    <r>
      <rPr>
        <b/>
        <sz val="10"/>
        <color indexed="8"/>
        <rFont val="Arial"/>
        <family val="2"/>
      </rPr>
      <t>5,498,575,001.79</t>
    </r>
  </si>
  <si>
    <r>
      <t xml:space="preserve">Balance: </t>
    </r>
    <r>
      <rPr>
        <b/>
        <sz val="10"/>
        <color indexed="8"/>
        <rFont val="Arial"/>
        <family val="2"/>
      </rPr>
      <t>1,946,623,970.73</t>
    </r>
  </si>
  <si>
    <t>Conciliación Bancaria al 31 de Enero del  2024</t>
  </si>
  <si>
    <t>Cuenta Contable No. 1-10-00-01-18</t>
  </si>
  <si>
    <t>Nombre de Cta.:  Cuenta Colectora 2082 Disponibilidad</t>
  </si>
  <si>
    <t>No 10001012384894</t>
  </si>
  <si>
    <t>Reintegro credito</t>
  </si>
  <si>
    <t>Cheques</t>
  </si>
  <si>
    <t xml:space="preserve">Transf. en tránsito </t>
  </si>
  <si>
    <t>Yudelka Concepción</t>
  </si>
  <si>
    <t>Técnico Administrativo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</si>
  <si>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</si>
  <si>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33334366098</t>
  </si>
  <si>
    <t>202240040554991</t>
  </si>
  <si>
    <t>4524000038464</t>
  </si>
  <si>
    <t>202240040615267</t>
  </si>
  <si>
    <t>4524000019998</t>
  </si>
  <si>
    <t>4524000010940</t>
  </si>
  <si>
    <t>240105003500030117</t>
  </si>
  <si>
    <t>4524000017124</t>
  </si>
  <si>
    <t>240110005540040109</t>
  </si>
  <si>
    <t>4524000011015</t>
  </si>
  <si>
    <t>4524000011016</t>
  </si>
  <si>
    <t>4524000011017</t>
  </si>
  <si>
    <t>4524000039292</t>
  </si>
  <si>
    <t>4524000031747</t>
  </si>
  <si>
    <t>202240041185982</t>
  </si>
  <si>
    <t>202240041215459</t>
  </si>
  <si>
    <t>202240041215483</t>
  </si>
  <si>
    <t>202240041215489</t>
  </si>
  <si>
    <t>202240040668301</t>
  </si>
  <si>
    <t>202240041215485</t>
  </si>
  <si>
    <t>202240041215541</t>
  </si>
  <si>
    <t>202240041264115</t>
  </si>
  <si>
    <t>202240041264153</t>
  </si>
  <si>
    <t>202240041264163</t>
  </si>
  <si>
    <t>202240041264165</t>
  </si>
  <si>
    <t>Cheque</t>
  </si>
  <si>
    <t>Cheque-CH-018849</t>
  </si>
  <si>
    <t>202240041264149</t>
  </si>
  <si>
    <t>Cheque-CH-018850</t>
  </si>
  <si>
    <t>202240041372354</t>
  </si>
  <si>
    <t>4524000036800</t>
  </si>
  <si>
    <t>4524000036802</t>
  </si>
  <si>
    <t>4524000036804</t>
  </si>
  <si>
    <t>4524000036799</t>
  </si>
  <si>
    <t>4524000036807</t>
  </si>
  <si>
    <t>4524000036822</t>
  </si>
  <si>
    <t>Cheque-CH-018851</t>
  </si>
  <si>
    <t>Cheque-CH-018852</t>
  </si>
  <si>
    <t>Cheque-CH-018853</t>
  </si>
  <si>
    <t>Cheque-CH-018854</t>
  </si>
  <si>
    <t>4524000036996 / 4524000036995</t>
  </si>
  <si>
    <t>4524000036997</t>
  </si>
  <si>
    <t>4524000036998</t>
  </si>
  <si>
    <t>4524000010936</t>
  </si>
  <si>
    <t>202240041555270</t>
  </si>
  <si>
    <t>4524000039510</t>
  </si>
  <si>
    <t>4524000039511</t>
  </si>
  <si>
    <t>4524000039512</t>
  </si>
  <si>
    <t>CARGOS BANCARIOS</t>
  </si>
  <si>
    <t>4524000036806</t>
  </si>
  <si>
    <t>4524000039469</t>
  </si>
  <si>
    <r>
      <t xml:space="preserve">Total Débitos: </t>
    </r>
    <r>
      <rPr>
        <b/>
        <sz val="10"/>
        <color indexed="8"/>
        <rFont val="Arial"/>
        <family val="2"/>
      </rPr>
      <t>431,831,692.63</t>
    </r>
  </si>
  <si>
    <r>
      <t xml:space="preserve">Total Créditos: </t>
    </r>
    <r>
      <rPr>
        <b/>
        <sz val="10"/>
        <color indexed="8"/>
        <rFont val="Arial"/>
        <family val="2"/>
      </rPr>
      <t>430,234,876.76</t>
    </r>
  </si>
  <si>
    <r>
      <t xml:space="preserve">Balance: </t>
    </r>
    <r>
      <rPr>
        <b/>
        <sz val="10"/>
        <color indexed="8"/>
        <rFont val="Arial"/>
        <family val="2"/>
      </rPr>
      <t>1,596,815.87</t>
    </r>
  </si>
  <si>
    <t>Conciliación Bancaria al    31  de Enero del año 2024</t>
  </si>
  <si>
    <t>Cuenta Contable No. 1-10-00-01-01</t>
  </si>
  <si>
    <t xml:space="preserve">Nombre de Cta.:  Cuenta Hidrocarburos </t>
  </si>
  <si>
    <t>010-242518-3</t>
  </si>
  <si>
    <t>No 010-2423518-3</t>
  </si>
  <si>
    <t>Manuel Garcia</t>
  </si>
  <si>
    <t>Enc. de Ingresos</t>
  </si>
  <si>
    <t xml:space="preserve">           Directora Financiera</t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</si>
  <si>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No.2123001001-Pagadora (1-10-00-01-06)</t>
    </r>
  </si>
  <si>
    <t>LIB-398-1</t>
  </si>
  <si>
    <t>LIB-400-1</t>
  </si>
  <si>
    <t>LIB-402-1</t>
  </si>
  <si>
    <t>LIB-404-1</t>
  </si>
  <si>
    <t xml:space="preserve"> DOC. 47924</t>
  </si>
  <si>
    <t xml:space="preserve"> DOC. 47880</t>
  </si>
  <si>
    <r>
      <t xml:space="preserve">Total Débitos: </t>
    </r>
    <r>
      <rPr>
        <b/>
        <sz val="10"/>
        <color indexed="8"/>
        <rFont val="Arial"/>
        <family val="2"/>
      </rPr>
      <t>56,196,152.18</t>
    </r>
  </si>
  <si>
    <r>
      <t xml:space="preserve">Total Créditos: </t>
    </r>
    <r>
      <rPr>
        <b/>
        <sz val="10"/>
        <color indexed="8"/>
        <rFont val="Arial"/>
        <family val="2"/>
      </rPr>
      <t>56,196,152.18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</si>
  <si>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</si>
  <si>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Conciliación Bancaria al    31 de enero del 2024</t>
  </si>
  <si>
    <t>(Cuenta Contable No. 1-10-00-01-06)</t>
  </si>
  <si>
    <t>Nombre de Cta.:  Cta Rec. De Capt. Direc. De Garantía Mob. Pagadora</t>
  </si>
  <si>
    <t>2123001001</t>
  </si>
  <si>
    <t>No 100010102384894</t>
  </si>
  <si>
    <t>Transferencia entre cuenta</t>
  </si>
  <si>
    <t>Reintegro Lib.</t>
  </si>
  <si>
    <t>Lic. Maria Teresa Rodríguez</t>
  </si>
  <si>
    <t>Analista Financiera</t>
  </si>
  <si>
    <t>2082001001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</si>
  <si>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</si>
  <si>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LIB.23-1</t>
  </si>
  <si>
    <t>LIB.42-1</t>
  </si>
  <si>
    <t>Libramiento</t>
  </si>
  <si>
    <t>LIB. 102-1</t>
  </si>
  <si>
    <t>LIB.153-1</t>
  </si>
  <si>
    <t>LIB.163-1</t>
  </si>
  <si>
    <t>LIB.187-1</t>
  </si>
  <si>
    <t>LIB.233-1</t>
  </si>
  <si>
    <t>LIB.238-1</t>
  </si>
  <si>
    <t>LIB.214-41</t>
  </si>
  <si>
    <t>LIB.19544-1</t>
  </si>
  <si>
    <t>LIB.249-1</t>
  </si>
  <si>
    <t>LIB.255-1</t>
  </si>
  <si>
    <t>LIB.269-1</t>
  </si>
  <si>
    <t>LIB.283-1</t>
  </si>
  <si>
    <t>LIB.257-1</t>
  </si>
  <si>
    <t>LIB.318-1</t>
  </si>
  <si>
    <t>LIB.384-1</t>
  </si>
  <si>
    <t>LIB.335-1</t>
  </si>
  <si>
    <t>LIB.426-1</t>
  </si>
  <si>
    <t>LIB.438-1</t>
  </si>
  <si>
    <t>LIB.444-1</t>
  </si>
  <si>
    <t>LIB.445-1</t>
  </si>
  <si>
    <t>LIB.461-1</t>
  </si>
  <si>
    <t>LIB.463-1</t>
  </si>
  <si>
    <t>LIB.465-1</t>
  </si>
  <si>
    <t>LIB.467-1</t>
  </si>
  <si>
    <t>LIB.483-1</t>
  </si>
  <si>
    <t>LIB.485-1</t>
  </si>
  <si>
    <t>LIB.486-1</t>
  </si>
  <si>
    <t>LIB.488-1</t>
  </si>
  <si>
    <t>LIB.489-1</t>
  </si>
  <si>
    <t>LIB.490-1</t>
  </si>
  <si>
    <t>LIB.496-1</t>
  </si>
  <si>
    <t>LIB.500-1</t>
  </si>
  <si>
    <t>LIB.522-1</t>
  </si>
  <si>
    <t>LIB.527-1</t>
  </si>
  <si>
    <t>LIB.529-1</t>
  </si>
  <si>
    <t>LIB.534-1</t>
  </si>
  <si>
    <t>LIB.542-1</t>
  </si>
  <si>
    <t>LIB.555-1</t>
  </si>
  <si>
    <t>LIB.565-1</t>
  </si>
  <si>
    <t>LIB.531-1</t>
  </si>
  <si>
    <t>LIB. 544-1</t>
  </si>
  <si>
    <t>LIB.584-1</t>
  </si>
  <si>
    <t>LIB.591-1</t>
  </si>
  <si>
    <t>LIB.592-1</t>
  </si>
  <si>
    <t>LIB.602-1</t>
  </si>
  <si>
    <t>LIB.615-1</t>
  </si>
  <si>
    <t>LIB.618-1</t>
  </si>
  <si>
    <t>LIB. 627-1</t>
  </si>
  <si>
    <t>LIB. 717-1</t>
  </si>
  <si>
    <t>LIB. 720-1</t>
  </si>
  <si>
    <t>LIB. 748-1</t>
  </si>
  <si>
    <t>LIB. 752-1</t>
  </si>
  <si>
    <t>LIB.763-1</t>
  </si>
  <si>
    <t>CI-2023-0069   B1500000553</t>
  </si>
  <si>
    <t>CI-2023-0070  -B1500000554</t>
  </si>
  <si>
    <t>CI-2023-0070   B1500000559/560</t>
  </si>
  <si>
    <t>CI-2023-0071  B150000086</t>
  </si>
  <si>
    <t>CI-2023-0072  B1500003199</t>
  </si>
  <si>
    <t xml:space="preserve">CI-2023-0073    B1500000007 </t>
  </si>
  <si>
    <t>CI-2023-0074    CONT. CO-0001598</t>
  </si>
  <si>
    <t xml:space="preserve">CI-2023-0075     B1500005928 </t>
  </si>
  <si>
    <t>CI-2023-0076    B1500008381</t>
  </si>
  <si>
    <t xml:space="preserve">CI-2023-0077   B1500000137 </t>
  </si>
  <si>
    <t>CI-2023-0078    B1500000087</t>
  </si>
  <si>
    <t xml:space="preserve">CI-2023-0079    B1500000680 </t>
  </si>
  <si>
    <t>LIB. 15895-1 ANULADO viatico</t>
  </si>
  <si>
    <t>LIB. 764-1</t>
  </si>
  <si>
    <t xml:space="preserve">AJUSTE </t>
  </si>
  <si>
    <t>LIBTO. 11805-1, ASIENTO NO. 69923 DF 05/09/2023</t>
  </si>
  <si>
    <r>
      <t xml:space="preserve">Total Débitos: </t>
    </r>
    <r>
      <rPr>
        <b/>
        <sz val="10"/>
        <color indexed="8"/>
        <rFont val="Arial"/>
        <family val="2"/>
      </rPr>
      <t>5,675,699,277.36</t>
    </r>
  </si>
  <si>
    <r>
      <t xml:space="preserve">Total Créditos: </t>
    </r>
    <r>
      <rPr>
        <b/>
        <sz val="10"/>
        <color indexed="8"/>
        <rFont val="Arial"/>
        <family val="2"/>
      </rPr>
      <t>5,682,094,846.03</t>
    </r>
  </si>
  <si>
    <r>
      <t xml:space="preserve">Balance: </t>
    </r>
    <r>
      <rPr>
        <b/>
        <sz val="10"/>
        <color indexed="8"/>
        <rFont val="Arial"/>
        <family val="2"/>
      </rPr>
      <t>(6,395,568.67)</t>
    </r>
  </si>
  <si>
    <t>Conciliación Bancaria al    31  de Diciembre del año 2023</t>
  </si>
  <si>
    <t>Cuenta Contable No. 1-10-00-01-02</t>
  </si>
  <si>
    <t>Nombre de Cta.:  Cuenta Colectora  2082 ( PAGADORA)</t>
  </si>
  <si>
    <t>Libramientos anulados Nos. (9159, 9162,11013,11805,15895,16619,18314,,18837,18884</t>
  </si>
  <si>
    <t>18940,18984,19139,19266, 19587)</t>
  </si>
  <si>
    <t>Total</t>
  </si>
  <si>
    <t>Libramientos Emitidos</t>
  </si>
  <si>
    <t>Transferencias emitidas</t>
  </si>
  <si>
    <t>Sub-Total</t>
  </si>
  <si>
    <t xml:space="preserve">                                         Yasirys German</t>
  </si>
  <si>
    <t xml:space="preserve">      Yasirys Germán</t>
  </si>
  <si>
    <t xml:space="preserve">                                </t>
  </si>
  <si>
    <t xml:space="preserve"> Directora Financiera</t>
  </si>
  <si>
    <t xml:space="preserve">            Melba C. Terrero V.</t>
  </si>
  <si>
    <t xml:space="preserve">    Analista Financiera</t>
  </si>
  <si>
    <r>
      <t xml:space="preserve">Libro Mayor Auxiliar de </t>
    </r>
    <r>
      <rPr>
        <sz val="10"/>
        <color indexed="8"/>
        <rFont val="Arial"/>
        <family val="2"/>
      </rPr>
      <t>BONOS INTERNOS PARA APOYO PRESUPUESTARIO. NO.5010001004 (1-10-00-01-08)</t>
    </r>
  </si>
  <si>
    <t>DOCTO. NO. 67761</t>
  </si>
  <si>
    <t>Egreso</t>
  </si>
  <si>
    <t>DOCTO. NO. 47880</t>
  </si>
  <si>
    <r>
      <t xml:space="preserve">Total Débitos: </t>
    </r>
    <r>
      <rPr>
        <b/>
        <sz val="10"/>
        <color indexed="8"/>
        <rFont val="Arial"/>
        <family val="2"/>
      </rPr>
      <t>7,314,705,799.88</t>
    </r>
  </si>
  <si>
    <r>
      <t xml:space="preserve">Total Créditos: </t>
    </r>
    <r>
      <rPr>
        <b/>
        <sz val="10"/>
        <color indexed="8"/>
        <rFont val="Arial"/>
        <family val="2"/>
      </rPr>
      <t>7,314,705,799.88</t>
    </r>
  </si>
  <si>
    <t>Conciliación Bancaria al  31  de enero de  2024</t>
  </si>
  <si>
    <t>(Cuenta No. 1-10-00-01-08)</t>
  </si>
  <si>
    <t>Nombre de Cta.:  Cuenta Fondo 5010</t>
  </si>
  <si>
    <t>No. 0100005010</t>
  </si>
  <si>
    <t>Tesorería Nac. De la Nac. Prog. Bonos Int. Para Apoyo Presupuestario</t>
  </si>
  <si>
    <t>No 0100005010</t>
  </si>
  <si>
    <t>Asignacíon de Cuotas</t>
  </si>
  <si>
    <t>Nota de Debito</t>
  </si>
  <si>
    <t>Depósitos en Tránsito</t>
  </si>
  <si>
    <t xml:space="preserve">Libramientos en Tránsito </t>
  </si>
  <si>
    <t>Melba C. Terrero V.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</si>
  <si>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</si>
  <si>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0240090135</t>
  </si>
  <si>
    <t>0240040289</t>
  </si>
  <si>
    <t>334373758</t>
  </si>
  <si>
    <t>0165090667</t>
  </si>
  <si>
    <t>335216516 / 335216533</t>
  </si>
  <si>
    <t>335396410</t>
  </si>
  <si>
    <t xml:space="preserve">0352060180 </t>
  </si>
  <si>
    <t>336144654</t>
  </si>
  <si>
    <t>336840648</t>
  </si>
  <si>
    <t>336999442/ 337001863/ 337004172</t>
  </si>
  <si>
    <r>
      <t xml:space="preserve">Total Débitos: </t>
    </r>
    <r>
      <rPr>
        <b/>
        <sz val="10"/>
        <color indexed="8"/>
        <rFont val="Arial"/>
        <family val="2"/>
      </rPr>
      <t>5,130,698,443.00</t>
    </r>
  </si>
  <si>
    <r>
      <t xml:space="preserve">Total Créditos: </t>
    </r>
    <r>
      <rPr>
        <b/>
        <sz val="10"/>
        <color indexed="8"/>
        <rFont val="Arial"/>
        <family val="2"/>
      </rPr>
      <t>1,427,545,547.09</t>
    </r>
  </si>
  <si>
    <r>
      <t xml:space="preserve">Balance: </t>
    </r>
    <r>
      <rPr>
        <b/>
        <sz val="10"/>
        <color indexed="8"/>
        <rFont val="Arial"/>
        <family val="2"/>
      </rPr>
      <t>3,703,152,895.91</t>
    </r>
  </si>
  <si>
    <r>
      <t xml:space="preserve">Libro Mayor Auxiliar de </t>
    </r>
    <r>
      <rPr>
        <sz val="10"/>
        <color indexed="8"/>
        <rFont val="Arial"/>
        <family val="2"/>
      </rPr>
      <t>BANCO DE RESERVAS DE LA REP. DOM. (PAGADORA) CTA. FECOPECO RESOLUC. 214-2022 (1-10-00-01-29)</t>
    </r>
  </si>
  <si>
    <r>
      <t xml:space="preserve">Total Débitos: </t>
    </r>
    <r>
      <rPr>
        <b/>
        <sz val="10"/>
        <color indexed="8"/>
        <rFont val="Arial"/>
        <family val="2"/>
      </rPr>
      <t>1,390,345,486.21</t>
    </r>
  </si>
  <si>
    <r>
      <t xml:space="preserve">Total Créditos: </t>
    </r>
    <r>
      <rPr>
        <b/>
        <sz val="10"/>
        <color indexed="8"/>
        <rFont val="Arial"/>
        <family val="2"/>
      </rPr>
      <t>1,390,345,486.21</t>
    </r>
  </si>
  <si>
    <t>Conciliación Bancaria al   31  de enero de 2024</t>
  </si>
  <si>
    <t>(Cuenta Contable No. 1-10-00-01-29)</t>
  </si>
  <si>
    <t>Nombre de Cta.:  Fecopeco-Pagadora</t>
  </si>
  <si>
    <t xml:space="preserve">      Número Cta.:</t>
  </si>
  <si>
    <t>Transferencias automática recibidas</t>
  </si>
  <si>
    <t>Libramientos emitidos</t>
  </si>
  <si>
    <t>Transferencia a Terceros</t>
  </si>
  <si>
    <t>Melba C. Terrero Vólquez</t>
  </si>
  <si>
    <t>Conciliación Bancaria al   31  de enero del 2024</t>
  </si>
  <si>
    <t>Cuenta Contable No. 1-10-00-01-28</t>
  </si>
  <si>
    <t>Nombre de Cta.:  Fecopeco (Disponibilidad)</t>
  </si>
  <si>
    <t>Transferencias automatica recibidas</t>
  </si>
  <si>
    <t>Transferencia a Cuenta</t>
  </si>
  <si>
    <t>Cheques en transito</t>
  </si>
  <si>
    <t>Preparado por</t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</si>
  <si>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No.2123001000-Disponibilidad (1-10-00-01-09)</t>
    </r>
  </si>
  <si>
    <t>INT 1704294159029t</t>
  </si>
  <si>
    <t>INT 1704294165586a</t>
  </si>
  <si>
    <t>INT 17042977793742</t>
  </si>
  <si>
    <t>INT 1704308757186Q</t>
  </si>
  <si>
    <t xml:space="preserve"> INT 1704391623325H</t>
  </si>
  <si>
    <t>INT 1704484972548O</t>
  </si>
  <si>
    <t xml:space="preserve"> INT 1704485000252I</t>
  </si>
  <si>
    <t xml:space="preserve"> INT 1704726547149w</t>
  </si>
  <si>
    <t>INT 1704733228612y</t>
  </si>
  <si>
    <t>INT 1704823535141Q</t>
  </si>
  <si>
    <t xml:space="preserve"> TRASLADO FONDOS CUENTAS ESCR. EMITIDA 00019</t>
  </si>
  <si>
    <t xml:space="preserve"> INT 17049783571825</t>
  </si>
  <si>
    <t xml:space="preserve"> INT 1705003540247t</t>
  </si>
  <si>
    <t>INT 17050828350902</t>
  </si>
  <si>
    <t xml:space="preserve"> INT 1705082837212D</t>
  </si>
  <si>
    <t xml:space="preserve"> INT 17053387357339</t>
  </si>
  <si>
    <t xml:space="preserve"> INT 1705342060234i</t>
  </si>
  <si>
    <t xml:space="preserve"> INT 1705342064965K</t>
  </si>
  <si>
    <t>INT 1705435951182G</t>
  </si>
  <si>
    <t xml:space="preserve"> INT 1706121566755n</t>
  </si>
  <si>
    <t>INT 17061215685777</t>
  </si>
  <si>
    <t xml:space="preserve"> INT 1706130012574</t>
  </si>
  <si>
    <t xml:space="preserve"> INT 17061212997862k</t>
  </si>
  <si>
    <t>INT 1706277036927H</t>
  </si>
  <si>
    <t xml:space="preserve"> INT 1706277048434b</t>
  </si>
  <si>
    <t>INT 1706277866824Q</t>
  </si>
  <si>
    <t xml:space="preserve"> INT 1706278903955z</t>
  </si>
  <si>
    <t>INT 1706281304114P</t>
  </si>
  <si>
    <t xml:space="preserve"> INT 17062827009094</t>
  </si>
  <si>
    <t>INT 1706284994152v</t>
  </si>
  <si>
    <t xml:space="preserve"> INT 1706294342245a</t>
  </si>
  <si>
    <t>INT 1706296523852h</t>
  </si>
  <si>
    <t xml:space="preserve">  INT 1706297561311Y</t>
  </si>
  <si>
    <t xml:space="preserve"> INT 1706299540344a</t>
  </si>
  <si>
    <t xml:space="preserve">  INT 1706620025987N</t>
  </si>
  <si>
    <t>INT 17066200697670</t>
  </si>
  <si>
    <t xml:space="preserve"> INT 1706621128471n</t>
  </si>
  <si>
    <t xml:space="preserve">  INT 1706621129639B</t>
  </si>
  <si>
    <t>INT 1706623484109k</t>
  </si>
  <si>
    <t xml:space="preserve"> INT 1706627038050V</t>
  </si>
  <si>
    <t xml:space="preserve"> INT 1706728176048t</t>
  </si>
  <si>
    <t>INT 1706728208080Q</t>
  </si>
  <si>
    <t xml:space="preserve"> INT 1706731420165Q</t>
  </si>
  <si>
    <t>INT 1706731454328z</t>
  </si>
  <si>
    <r>
      <t xml:space="preserve">Total Débitos: </t>
    </r>
    <r>
      <rPr>
        <b/>
        <sz val="10"/>
        <color indexed="8"/>
        <rFont val="Arial"/>
        <family val="2"/>
      </rPr>
      <t>91,898,287.24</t>
    </r>
  </si>
  <si>
    <r>
      <t xml:space="preserve">Total Créditos: </t>
    </r>
    <r>
      <rPr>
        <b/>
        <sz val="10"/>
        <color indexed="8"/>
        <rFont val="Arial"/>
        <family val="2"/>
      </rPr>
      <t>57,958,387.61</t>
    </r>
  </si>
  <si>
    <r>
      <t xml:space="preserve">Balance: </t>
    </r>
    <r>
      <rPr>
        <b/>
        <sz val="10"/>
        <color indexed="8"/>
        <rFont val="Arial"/>
        <family val="2"/>
      </rPr>
      <t>33,939,899.63</t>
    </r>
  </si>
  <si>
    <t>MINISTERIO DE INDUSTRIA COMERCIO Y MIPYMES</t>
  </si>
  <si>
    <t>Conciliación Bancaria al   31  de diciembre del  2023</t>
  </si>
  <si>
    <t>Cuenta Contable No. 1-10-00-01-09</t>
  </si>
  <si>
    <t>Nombre de Cta.:  Cuenta Rec. De Capt. Direc. De Garantía Mob.</t>
  </si>
  <si>
    <t>2123001000</t>
  </si>
  <si>
    <t xml:space="preserve"> Maria Teresa Rodríguez</t>
  </si>
  <si>
    <t>Directora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</si>
</sst>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  <numFmt numFmtId="167" formatCode="_([$$-1C0A]* #,##0.00_);_([$$-1C0A]* \(#,##0.00\);_([$$-1C0A]* &quot;-&quot;??_);_(@_)"/>
    <numFmt numFmtId="168" formatCode="_([$€-2]\ * #,##0.00_);_([$€-2]\ * \(#,##0.00\);_([$€-2]\ 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Accounting"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>
        <color indexed="9"/>
      </left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</cellStyleXfs>
  <cellXfs count="295">
    <xf numFmtId="0" fontId="0" fillId="0" borderId="0" xfId="0"/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165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165" fontId="0" fillId="0" borderId="0" xfId="0" applyNumberFormat="1"/>
    <xf numFmtId="0" fontId="6" fillId="3" borderId="2" xfId="22" applyFont="1" applyFill="1" applyBorder="1">
      <alignment/>
      <protection/>
    </xf>
    <xf numFmtId="0" fontId="6" fillId="3" borderId="3" xfId="22" applyFont="1" applyFill="1" applyBorder="1">
      <alignment/>
      <protection/>
    </xf>
    <xf numFmtId="0" fontId="7" fillId="3" borderId="3" xfId="22" applyFont="1" applyFill="1" applyBorder="1">
      <alignment/>
      <protection/>
    </xf>
    <xf numFmtId="166" fontId="7" fillId="3" borderId="4" xfId="23" applyFont="1" applyFill="1" applyBorder="1"/>
    <xf numFmtId="0" fontId="7" fillId="3" borderId="5" xfId="22" applyFont="1" applyFill="1" applyBorder="1">
      <alignment/>
      <protection/>
    </xf>
    <xf numFmtId="0" fontId="7" fillId="3" borderId="0" xfId="22" applyFont="1" applyFill="1">
      <alignment/>
      <protection/>
    </xf>
    <xf numFmtId="166" fontId="7" fillId="3" borderId="6" xfId="23" applyFont="1" applyFill="1" applyBorder="1"/>
    <xf numFmtId="0" fontId="9" fillId="3" borderId="5" xfId="22" applyFont="1" applyFill="1" applyBorder="1" applyAlignment="1">
      <alignment horizontal="center"/>
      <protection/>
    </xf>
    <xf numFmtId="0" fontId="9" fillId="3" borderId="0" xfId="22" applyFont="1" applyFill="1" applyAlignment="1">
      <alignment horizontal="center"/>
      <protection/>
    </xf>
    <xf numFmtId="0" fontId="9" fillId="3" borderId="6" xfId="22" applyFont="1" applyFill="1" applyBorder="1" applyAlignment="1">
      <alignment horizontal="center"/>
      <protection/>
    </xf>
    <xf numFmtId="0" fontId="10" fillId="3" borderId="5" xfId="22" applyFont="1" applyFill="1" applyBorder="1" applyAlignment="1">
      <alignment horizontal="center"/>
      <protection/>
    </xf>
    <xf numFmtId="0" fontId="10" fillId="3" borderId="0" xfId="22" applyFont="1" applyFill="1" applyAlignment="1">
      <alignment horizontal="center"/>
      <protection/>
    </xf>
    <xf numFmtId="0" fontId="10" fillId="3" borderId="6" xfId="22" applyFont="1" applyFill="1" applyBorder="1" applyAlignment="1">
      <alignment horizontal="center"/>
      <protection/>
    </xf>
    <xf numFmtId="0" fontId="8" fillId="3" borderId="0" xfId="22" applyFont="1" applyFill="1">
      <alignment/>
      <protection/>
    </xf>
    <xf numFmtId="0" fontId="8" fillId="3" borderId="6" xfId="22" applyFont="1" applyFill="1" applyBorder="1">
      <alignment/>
      <protection/>
    </xf>
    <xf numFmtId="0" fontId="9" fillId="3" borderId="0" xfId="22" applyFont="1" applyFill="1">
      <alignment/>
      <protection/>
    </xf>
    <xf numFmtId="0" fontId="11" fillId="3" borderId="0" xfId="22" applyFont="1" applyFill="1" applyProtection="1">
      <alignment/>
      <protection locked="0"/>
    </xf>
    <xf numFmtId="49" fontId="11" fillId="3" borderId="7" xfId="22" applyNumberFormat="1" applyFont="1" applyFill="1" applyBorder="1" applyAlignment="1" applyProtection="1">
      <alignment horizontal="left"/>
      <protection locked="0"/>
    </xf>
    <xf numFmtId="0" fontId="9" fillId="3" borderId="0" xfId="22" applyFont="1" applyFill="1" applyAlignment="1">
      <alignment horizontal="left"/>
      <protection/>
    </xf>
    <xf numFmtId="0" fontId="7" fillId="3" borderId="8" xfId="22" applyFont="1" applyFill="1" applyBorder="1" applyProtection="1">
      <alignment/>
      <protection locked="0"/>
    </xf>
    <xf numFmtId="0" fontId="9" fillId="3" borderId="8" xfId="22" applyFont="1" applyFill="1" applyBorder="1" applyProtection="1">
      <alignment/>
      <protection locked="0"/>
    </xf>
    <xf numFmtId="0" fontId="11" fillId="3" borderId="0" xfId="22" applyFont="1" applyFill="1" applyAlignment="1" applyProtection="1">
      <alignment horizontal="left"/>
      <protection locked="0"/>
    </xf>
    <xf numFmtId="166" fontId="7" fillId="3" borderId="0" xfId="23" applyFont="1" applyFill="1" applyBorder="1"/>
    <xf numFmtId="0" fontId="11" fillId="3" borderId="6" xfId="22" applyFont="1" applyFill="1" applyBorder="1" applyAlignment="1" applyProtection="1">
      <alignment horizontal="left"/>
      <protection locked="0"/>
    </xf>
    <xf numFmtId="0" fontId="7" fillId="3" borderId="0" xfId="22" applyFont="1" applyFill="1" applyProtection="1">
      <alignment/>
      <protection locked="0"/>
    </xf>
    <xf numFmtId="0" fontId="9" fillId="3" borderId="0" xfId="22" applyFont="1" applyFill="1" applyProtection="1">
      <alignment/>
      <protection locked="0"/>
    </xf>
    <xf numFmtId="166" fontId="7" fillId="3" borderId="8" xfId="23" applyFont="1" applyFill="1" applyBorder="1"/>
    <xf numFmtId="0" fontId="7" fillId="3" borderId="9" xfId="22" applyFont="1" applyFill="1" applyBorder="1">
      <alignment/>
      <protection/>
    </xf>
    <xf numFmtId="0" fontId="9" fillId="3" borderId="10" xfId="22" applyFont="1" applyFill="1" applyBorder="1" applyAlignment="1">
      <alignment horizontal="left"/>
      <protection/>
    </xf>
    <xf numFmtId="0" fontId="7" fillId="3" borderId="10" xfId="22" applyFont="1" applyFill="1" applyBorder="1" applyProtection="1">
      <alignment/>
      <protection locked="0"/>
    </xf>
    <xf numFmtId="0" fontId="9" fillId="3" borderId="10" xfId="22" applyFont="1" applyFill="1" applyBorder="1" applyProtection="1">
      <alignment/>
      <protection locked="0"/>
    </xf>
    <xf numFmtId="0" fontId="11" fillId="3" borderId="10" xfId="22" applyFont="1" applyFill="1" applyBorder="1" applyAlignment="1" applyProtection="1">
      <alignment horizontal="left"/>
      <protection locked="0"/>
    </xf>
    <xf numFmtId="166" fontId="7" fillId="3" borderId="10" xfId="23" applyFont="1" applyFill="1" applyBorder="1"/>
    <xf numFmtId="0" fontId="11" fillId="3" borderId="11" xfId="22" applyFont="1" applyFill="1" applyBorder="1" applyAlignment="1" applyProtection="1">
      <alignment horizontal="left"/>
      <protection locked="0"/>
    </xf>
    <xf numFmtId="0" fontId="7" fillId="0" borderId="5" xfId="22" applyFont="1" applyBorder="1">
      <alignment/>
      <protection/>
    </xf>
    <xf numFmtId="0" fontId="7" fillId="0" borderId="0" xfId="22" applyFont="1">
      <alignment/>
      <protection/>
    </xf>
    <xf numFmtId="166" fontId="7" fillId="0" borderId="6" xfId="23" applyFont="1" applyBorder="1"/>
    <xf numFmtId="166" fontId="8" fillId="4" borderId="6" xfId="23" applyFont="1" applyFill="1" applyBorder="1" applyAlignment="1">
      <alignment horizontal="center"/>
    </xf>
    <xf numFmtId="0" fontId="8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166" fontId="7" fillId="0" borderId="6" xfId="23" applyFont="1" applyBorder="1" applyProtection="1">
      <protection locked="0"/>
    </xf>
    <xf numFmtId="0" fontId="12" fillId="0" borderId="0" xfId="22" applyFont="1">
      <alignment/>
      <protection/>
    </xf>
    <xf numFmtId="0" fontId="7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166" fontId="7" fillId="0" borderId="7" xfId="23" applyFont="1" applyBorder="1" applyProtection="1">
      <protection locked="0"/>
    </xf>
    <xf numFmtId="166" fontId="8" fillId="0" borderId="6" xfId="23" applyFont="1" applyBorder="1" applyProtection="1">
      <protection/>
    </xf>
    <xf numFmtId="166" fontId="8" fillId="4" borderId="12" xfId="23" applyFont="1" applyFill="1" applyBorder="1" applyProtection="1">
      <protection/>
    </xf>
    <xf numFmtId="0" fontId="7" fillId="0" borderId="6" xfId="22" applyFont="1" applyBorder="1" applyAlignment="1" applyProtection="1">
      <alignment horizontal="center"/>
      <protection locked="0"/>
    </xf>
    <xf numFmtId="0" fontId="7" fillId="0" borderId="6" xfId="22" applyFont="1" applyBorder="1" applyProtection="1">
      <alignment/>
      <protection locked="0"/>
    </xf>
    <xf numFmtId="0" fontId="7" fillId="0" borderId="0" xfId="22" applyFont="1" applyAlignment="1">
      <alignment vertical="center"/>
      <protection/>
    </xf>
    <xf numFmtId="166" fontId="7" fillId="0" borderId="6" xfId="23" applyFont="1" applyBorder="1" applyProtection="1">
      <protection/>
    </xf>
    <xf numFmtId="0" fontId="7" fillId="0" borderId="0" xfId="22" applyFont="1" applyAlignment="1">
      <alignment horizontal="center" vertical="center"/>
      <protection/>
    </xf>
    <xf numFmtId="43" fontId="0" fillId="0" borderId="6" xfId="20" applyFont="1" applyBorder="1"/>
    <xf numFmtId="166" fontId="8" fillId="4" borderId="11" xfId="23" applyFont="1" applyFill="1" applyBorder="1" applyProtection="1">
      <protection/>
    </xf>
    <xf numFmtId="0" fontId="7" fillId="0" borderId="9" xfId="22" applyFont="1" applyBorder="1">
      <alignment/>
      <protection/>
    </xf>
    <xf numFmtId="0" fontId="8" fillId="0" borderId="10" xfId="22" applyFont="1" applyBorder="1">
      <alignment/>
      <protection/>
    </xf>
    <xf numFmtId="0" fontId="7" fillId="0" borderId="10" xfId="22" applyFont="1" applyBorder="1">
      <alignment/>
      <protection/>
    </xf>
    <xf numFmtId="166" fontId="8" fillId="0" borderId="11" xfId="23" applyFont="1" applyFill="1" applyBorder="1"/>
    <xf numFmtId="166" fontId="14" fillId="0" borderId="6" xfId="23" applyFont="1" applyFill="1" applyBorder="1" applyAlignment="1">
      <alignment horizontal="right"/>
    </xf>
    <xf numFmtId="166" fontId="8" fillId="0" borderId="6" xfId="23" applyFont="1" applyFill="1" applyBorder="1"/>
    <xf numFmtId="0" fontId="7" fillId="0" borderId="5" xfId="22" applyFont="1" applyBorder="1" applyProtection="1">
      <alignment/>
      <protection locked="0"/>
    </xf>
    <xf numFmtId="0" fontId="8" fillId="0" borderId="8" xfId="22" applyFont="1" applyBorder="1" applyAlignment="1" applyProtection="1">
      <alignment horizontal="center"/>
      <protection locked="0"/>
    </xf>
    <xf numFmtId="0" fontId="8" fillId="0" borderId="0" xfId="22" applyFont="1" applyAlignment="1" applyProtection="1">
      <alignment horizontal="center"/>
      <protection locked="0"/>
    </xf>
    <xf numFmtId="0" fontId="8" fillId="0" borderId="8" xfId="22" applyFont="1" applyBorder="1" applyProtection="1">
      <alignment/>
      <protection locked="0"/>
    </xf>
    <xf numFmtId="0" fontId="8" fillId="0" borderId="0" xfId="22" applyFont="1" applyProtection="1">
      <alignment/>
      <protection locked="0"/>
    </xf>
    <xf numFmtId="0" fontId="7" fillId="0" borderId="0" xfId="22" applyFont="1" applyProtection="1">
      <alignment/>
      <protection locked="0"/>
    </xf>
    <xf numFmtId="0" fontId="8" fillId="0" borderId="7" xfId="22" applyFont="1" applyBorder="1" applyAlignment="1" applyProtection="1">
      <alignment horizontal="center"/>
      <protection locked="0"/>
    </xf>
    <xf numFmtId="0" fontId="7" fillId="0" borderId="6" xfId="22" applyFont="1" applyBorder="1" applyAlignment="1">
      <alignment horizontal="center"/>
      <protection/>
    </xf>
    <xf numFmtId="0" fontId="7" fillId="0" borderId="13" xfId="22" applyFont="1" applyBorder="1">
      <alignment/>
      <protection/>
    </xf>
    <xf numFmtId="0" fontId="7" fillId="0" borderId="14" xfId="22" applyFont="1" applyBorder="1">
      <alignment/>
      <protection/>
    </xf>
    <xf numFmtId="0" fontId="7" fillId="0" borderId="14" xfId="22" applyFont="1" applyBorder="1" applyAlignment="1">
      <alignment horizontal="center"/>
      <protection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165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5" xfId="0" applyBorder="1"/>
    <xf numFmtId="0" fontId="11" fillId="3" borderId="8" xfId="22" applyFont="1" applyFill="1" applyBorder="1" applyAlignment="1" applyProtection="1">
      <alignment horizontal="left"/>
      <protection locked="0"/>
    </xf>
    <xf numFmtId="0" fontId="9" fillId="3" borderId="8" xfId="22" applyFont="1" applyFill="1" applyBorder="1" applyAlignment="1">
      <alignment horizontal="left"/>
      <protection/>
    </xf>
    <xf numFmtId="0" fontId="11" fillId="3" borderId="15" xfId="22" applyFont="1" applyFill="1" applyBorder="1" applyAlignment="1" applyProtection="1">
      <alignment horizontal="left"/>
      <protection locked="0"/>
    </xf>
    <xf numFmtId="0" fontId="7" fillId="0" borderId="16" xfId="22" applyFont="1" applyBorder="1">
      <alignment/>
      <protection/>
    </xf>
    <xf numFmtId="0" fontId="7" fillId="0" borderId="17" xfId="22" applyFont="1" applyBorder="1">
      <alignment/>
      <protection/>
    </xf>
    <xf numFmtId="166" fontId="7" fillId="0" borderId="18" xfId="23" applyFont="1" applyBorder="1"/>
    <xf numFmtId="166" fontId="8" fillId="0" borderId="15" xfId="23" applyFont="1" applyBorder="1" applyProtection="1">
      <protection/>
    </xf>
    <xf numFmtId="0" fontId="7" fillId="0" borderId="19" xfId="22" applyFont="1" applyBorder="1" applyAlignment="1">
      <alignment horizontal="center"/>
      <protection/>
    </xf>
    <xf numFmtId="0" fontId="7" fillId="0" borderId="20" xfId="22" applyFont="1" applyBorder="1" applyAlignment="1" applyProtection="1">
      <alignment horizontal="center"/>
      <protection locked="0"/>
    </xf>
    <xf numFmtId="166" fontId="7" fillId="0" borderId="15" xfId="23" applyFont="1" applyBorder="1" applyProtection="1">
      <protection/>
    </xf>
    <xf numFmtId="0" fontId="8" fillId="0" borderId="17" xfId="22" applyFont="1" applyBorder="1">
      <alignment/>
      <protection/>
    </xf>
    <xf numFmtId="166" fontId="6" fillId="0" borderId="6" xfId="23" applyFont="1" applyFill="1" applyBorder="1" applyAlignment="1">
      <alignment horizontal="right"/>
    </xf>
    <xf numFmtId="0" fontId="13" fillId="0" borderId="14" xfId="22" applyFont="1" applyBorder="1">
      <alignment/>
      <protection/>
    </xf>
    <xf numFmtId="0" fontId="14" fillId="0" borderId="14" xfId="22" applyFont="1" applyBorder="1">
      <alignment/>
      <protection/>
    </xf>
    <xf numFmtId="166" fontId="7" fillId="0" borderId="21" xfId="23" applyFont="1" applyBorder="1"/>
    <xf numFmtId="0" fontId="0" fillId="0" borderId="3" xfId="0" applyBorder="1" applyAlignment="1">
      <alignment horizontal="left" vertical="top"/>
    </xf>
    <xf numFmtId="0" fontId="9" fillId="3" borderId="8" xfId="22" applyFont="1" applyFill="1" applyBorder="1">
      <alignment/>
      <protection/>
    </xf>
    <xf numFmtId="0" fontId="7" fillId="0" borderId="22" xfId="22" applyFont="1" applyBorder="1" applyProtection="1">
      <alignment/>
      <protection locked="0"/>
    </xf>
    <xf numFmtId="0" fontId="7" fillId="3" borderId="2" xfId="22" applyFont="1" applyFill="1" applyBorder="1">
      <alignment/>
      <protection/>
    </xf>
    <xf numFmtId="43" fontId="0" fillId="0" borderId="0" xfId="20" applyFont="1"/>
    <xf numFmtId="0" fontId="11" fillId="3" borderId="7" xfId="22" applyFont="1" applyFill="1" applyBorder="1" applyAlignment="1" applyProtection="1">
      <alignment horizontal="left"/>
      <protection locked="0"/>
    </xf>
    <xf numFmtId="0" fontId="7" fillId="0" borderId="23" xfId="22" applyFont="1" applyBorder="1">
      <alignment/>
      <protection/>
    </xf>
    <xf numFmtId="0" fontId="10" fillId="3" borderId="0" xfId="22" applyFont="1" applyFill="1">
      <alignment/>
      <protection/>
    </xf>
    <xf numFmtId="164" fontId="4" fillId="0" borderId="0" xfId="0" applyNumberFormat="1" applyFont="1" applyAlignment="1" applyProtection="1">
      <alignment horizontal="center" vertical="top" wrapText="1" readingOrder="1"/>
      <protection locked="0"/>
    </xf>
    <xf numFmtId="165" fontId="4" fillId="0" borderId="0" xfId="0" applyNumberFormat="1" applyFont="1" applyAlignment="1" applyProtection="1">
      <alignment horizontal="right" vertical="top" wrapText="1" readingOrder="1"/>
      <protection locked="0"/>
    </xf>
    <xf numFmtId="0" fontId="8" fillId="3" borderId="0" xfId="22" applyFont="1" applyFill="1" applyAlignment="1">
      <alignment wrapText="1"/>
      <protection/>
    </xf>
    <xf numFmtId="1" fontId="2" fillId="0" borderId="6" xfId="20" applyNumberFormat="1" applyFont="1" applyBorder="1" applyAlignment="1">
      <alignment horizontal="left"/>
    </xf>
    <xf numFmtId="0" fontId="16" fillId="0" borderId="0" xfId="0" applyFont="1"/>
    <xf numFmtId="49" fontId="11" fillId="3" borderId="6" xfId="22" applyNumberFormat="1" applyFont="1" applyFill="1" applyBorder="1" applyAlignment="1" applyProtection="1">
      <alignment horizontal="left"/>
      <protection locked="0"/>
    </xf>
    <xf numFmtId="0" fontId="9" fillId="3" borderId="0" xfId="22" applyFont="1" applyFill="1" applyAlignment="1">
      <alignment horizontal="right"/>
      <protection/>
    </xf>
    <xf numFmtId="167" fontId="7" fillId="0" borderId="6" xfId="23" applyNumberFormat="1" applyFont="1" applyBorder="1" applyProtection="1">
      <protection locked="0"/>
    </xf>
    <xf numFmtId="167" fontId="8" fillId="0" borderId="15" xfId="23" applyNumberFormat="1" applyFont="1" applyBorder="1" applyProtection="1">
      <protection/>
    </xf>
    <xf numFmtId="167" fontId="8" fillId="4" borderId="12" xfId="23" applyNumberFormat="1" applyFont="1" applyFill="1" applyBorder="1" applyProtection="1">
      <protection/>
    </xf>
    <xf numFmtId="167" fontId="7" fillId="0" borderId="20" xfId="22" applyNumberFormat="1" applyFont="1" applyBorder="1" applyAlignment="1" applyProtection="1">
      <alignment horizontal="center"/>
      <protection locked="0"/>
    </xf>
    <xf numFmtId="167" fontId="7" fillId="0" borderId="6" xfId="23" applyNumberFormat="1" applyFont="1" applyBorder="1"/>
    <xf numFmtId="167" fontId="8" fillId="4" borderId="6" xfId="23" applyNumberFormat="1" applyFont="1" applyFill="1" applyBorder="1" applyAlignment="1">
      <alignment horizontal="center"/>
    </xf>
    <xf numFmtId="167" fontId="7" fillId="0" borderId="6" xfId="22" applyNumberFormat="1" applyFont="1" applyBorder="1" applyProtection="1">
      <alignment/>
      <protection locked="0"/>
    </xf>
    <xf numFmtId="167" fontId="7" fillId="0" borderId="15" xfId="23" applyNumberFormat="1" applyFont="1" applyBorder="1" applyProtection="1">
      <protection/>
    </xf>
    <xf numFmtId="1" fontId="18" fillId="0" borderId="6" xfId="20" applyNumberFormat="1" applyFont="1" applyBorder="1" applyAlignment="1">
      <alignment horizontal="left"/>
    </xf>
    <xf numFmtId="0" fontId="18" fillId="0" borderId="6" xfId="0" applyFont="1" applyBorder="1"/>
    <xf numFmtId="0" fontId="0" fillId="0" borderId="6" xfId="0" applyBorder="1"/>
    <xf numFmtId="168" fontId="7" fillId="0" borderId="6" xfId="21" applyNumberFormat="1" applyFont="1" applyBorder="1" applyProtection="1">
      <protection locked="0"/>
    </xf>
    <xf numFmtId="168" fontId="8" fillId="0" borderId="15" xfId="21" applyNumberFormat="1" applyFont="1" applyBorder="1" applyProtection="1">
      <protection/>
    </xf>
    <xf numFmtId="168" fontId="8" fillId="4" borderId="12" xfId="21" applyNumberFormat="1" applyFont="1" applyFill="1" applyBorder="1" applyProtection="1">
      <protection/>
    </xf>
    <xf numFmtId="168" fontId="7" fillId="0" borderId="20" xfId="21" applyNumberFormat="1" applyFont="1" applyBorder="1" applyAlignment="1" applyProtection="1">
      <alignment horizontal="center"/>
      <protection locked="0"/>
    </xf>
    <xf numFmtId="168" fontId="7" fillId="0" borderId="6" xfId="21" applyNumberFormat="1" applyFont="1" applyBorder="1"/>
    <xf numFmtId="168" fontId="8" fillId="4" borderId="6" xfId="21" applyNumberFormat="1" applyFont="1" applyFill="1" applyBorder="1" applyAlignment="1">
      <alignment horizontal="center"/>
    </xf>
    <xf numFmtId="168" fontId="7" fillId="0" borderId="15" xfId="21" applyNumberFormat="1" applyFont="1" applyBorder="1" applyProtection="1">
      <protection/>
    </xf>
    <xf numFmtId="0" fontId="17" fillId="0" borderId="9" xfId="22" applyFont="1" applyBorder="1">
      <alignment/>
      <protection/>
    </xf>
    <xf numFmtId="0" fontId="8" fillId="0" borderId="8" xfId="22" applyFont="1" applyBorder="1" applyAlignment="1" applyProtection="1">
      <alignment horizontal="center"/>
      <protection locked="0"/>
    </xf>
    <xf numFmtId="0" fontId="7" fillId="0" borderId="23" xfId="22" applyFont="1" applyBorder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 vertical="center"/>
      <protection/>
    </xf>
    <xf numFmtId="0" fontId="9" fillId="3" borderId="5" xfId="22" applyFont="1" applyFill="1" applyBorder="1" applyAlignment="1">
      <alignment horizontal="center"/>
      <protection/>
    </xf>
    <xf numFmtId="0" fontId="9" fillId="3" borderId="0" xfId="22" applyFont="1" applyFill="1" applyAlignment="1">
      <alignment horizontal="center"/>
      <protection/>
    </xf>
    <xf numFmtId="0" fontId="9" fillId="3" borderId="6" xfId="22" applyFont="1" applyFill="1" applyBorder="1" applyAlignment="1">
      <alignment horizontal="center"/>
      <protection/>
    </xf>
    <xf numFmtId="0" fontId="7" fillId="0" borderId="0" xfId="22" applyFont="1" applyAlignment="1">
      <alignment horizontal="left"/>
      <protection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8" fillId="3" borderId="5" xfId="22" applyFont="1" applyFill="1" applyBorder="1" applyAlignment="1">
      <alignment horizontal="center"/>
      <protection/>
    </xf>
    <xf numFmtId="0" fontId="8" fillId="3" borderId="0" xfId="22" applyFont="1" applyFill="1" applyAlignment="1">
      <alignment horizontal="center"/>
      <protection/>
    </xf>
    <xf numFmtId="0" fontId="8" fillId="3" borderId="6" xfId="22" applyFont="1" applyFill="1" applyBorder="1" applyAlignment="1">
      <alignment horizontal="center"/>
      <protection/>
    </xf>
    <xf numFmtId="0" fontId="7" fillId="0" borderId="24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15" fillId="3" borderId="5" xfId="22" applyFont="1" applyFill="1" applyBorder="1" applyAlignment="1">
      <alignment horizontal="center"/>
      <protection/>
    </xf>
    <xf numFmtId="0" fontId="15" fillId="3" borderId="0" xfId="22" applyFont="1" applyFill="1" applyAlignment="1">
      <alignment horizontal="center"/>
      <protection/>
    </xf>
    <xf numFmtId="0" fontId="15" fillId="3" borderId="6" xfId="22" applyFont="1" applyFill="1" applyBorder="1" applyAlignment="1">
      <alignment horizontal="center"/>
      <protection/>
    </xf>
    <xf numFmtId="0" fontId="8" fillId="0" borderId="22" xfId="22" applyFont="1" applyBorder="1" applyAlignment="1" applyProtection="1">
      <alignment horizontal="center"/>
      <protection locked="0"/>
    </xf>
    <xf numFmtId="0" fontId="9" fillId="3" borderId="0" xfId="22" applyFont="1" applyFill="1" applyAlignment="1">
      <alignment horizontal="left" wrapText="1"/>
      <protection/>
    </xf>
    <xf numFmtId="0" fontId="7" fillId="0" borderId="14" xfId="22" applyFont="1" applyBorder="1" applyAlignment="1">
      <alignment horizontal="left"/>
      <protection/>
    </xf>
    <xf numFmtId="0" fontId="7" fillId="0" borderId="14" xfId="22" applyFont="1" applyBorder="1" applyAlignment="1">
      <alignment horizontal="center"/>
      <protection/>
    </xf>
    <xf numFmtId="0" fontId="7" fillId="0" borderId="21" xfId="22" applyFont="1" applyBorder="1" applyAlignment="1">
      <alignment horizontal="center"/>
      <protection/>
    </xf>
    <xf numFmtId="0" fontId="7" fillId="0" borderId="25" xfId="22" applyFont="1" applyBorder="1" applyAlignment="1">
      <alignment horizontal="center"/>
      <protection/>
    </xf>
    <xf numFmtId="0" fontId="4" fillId="0" borderId="26" xfId="0" applyFont="1" applyBorder="1" applyAlignment="1" applyProtection="1">
      <alignment horizontal="left" vertical="top" readingOrder="1"/>
      <protection locked="0"/>
    </xf>
    <xf numFmtId="0" fontId="4" fillId="0" borderId="0" xfId="0" applyFont="1" applyAlignment="1" applyProtection="1">
      <alignment horizontal="left" vertical="top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10" fillId="3" borderId="0" xfId="22" applyFont="1" applyFill="1" applyAlignment="1">
      <alignment horizontal="center"/>
      <protection/>
    </xf>
    <xf numFmtId="0" fontId="7" fillId="3" borderId="27" xfId="22" applyFont="1" applyFill="1" applyBorder="1">
      <alignment/>
      <protection/>
    </xf>
    <xf numFmtId="0" fontId="6" fillId="3" borderId="23" xfId="22" applyFont="1" applyFill="1" applyBorder="1">
      <alignment/>
      <protection/>
    </xf>
    <xf numFmtId="0" fontId="7" fillId="3" borderId="23" xfId="22" applyFont="1" applyFill="1" applyBorder="1">
      <alignment/>
      <protection/>
    </xf>
    <xf numFmtId="166" fontId="7" fillId="3" borderId="28" xfId="23" applyFont="1" applyFill="1" applyBorder="1"/>
    <xf numFmtId="0" fontId="7" fillId="3" borderId="29" xfId="22" applyFont="1" applyFill="1" applyBorder="1">
      <alignment/>
      <protection/>
    </xf>
    <xf numFmtId="166" fontId="7" fillId="3" borderId="30" xfId="23" applyFont="1" applyFill="1" applyBorder="1"/>
    <xf numFmtId="0" fontId="8" fillId="3" borderId="29" xfId="22" applyFont="1" applyFill="1" applyBorder="1" applyAlignment="1">
      <alignment horizontal="center"/>
      <protection/>
    </xf>
    <xf numFmtId="0" fontId="8" fillId="3" borderId="30" xfId="22" applyFont="1" applyFill="1" applyBorder="1" applyAlignment="1">
      <alignment horizontal="center"/>
      <protection/>
    </xf>
    <xf numFmtId="0" fontId="9" fillId="3" borderId="29" xfId="22" applyFont="1" applyFill="1" applyBorder="1" applyAlignment="1">
      <alignment horizontal="center"/>
      <protection/>
    </xf>
    <xf numFmtId="0" fontId="9" fillId="3" borderId="30" xfId="22" applyFont="1" applyFill="1" applyBorder="1" applyAlignment="1">
      <alignment horizontal="center"/>
      <protection/>
    </xf>
    <xf numFmtId="0" fontId="8" fillId="3" borderId="29" xfId="22" applyFont="1" applyFill="1" applyBorder="1" applyAlignment="1">
      <alignment horizontal="center" vertical="center"/>
      <protection/>
    </xf>
    <xf numFmtId="0" fontId="8" fillId="3" borderId="0" xfId="22" applyFont="1" applyFill="1" applyAlignment="1">
      <alignment horizontal="center" vertical="center"/>
      <protection/>
    </xf>
    <xf numFmtId="0" fontId="8" fillId="3" borderId="30" xfId="22" applyFont="1" applyFill="1" applyBorder="1" applyAlignment="1">
      <alignment horizontal="center" vertical="center"/>
      <protection/>
    </xf>
    <xf numFmtId="0" fontId="10" fillId="3" borderId="29" xfId="22" applyFont="1" applyFill="1" applyBorder="1" applyAlignment="1">
      <alignment horizontal="center"/>
      <protection/>
    </xf>
    <xf numFmtId="0" fontId="10" fillId="3" borderId="30" xfId="22" applyFont="1" applyFill="1" applyBorder="1" applyAlignment="1">
      <alignment horizontal="center"/>
      <protection/>
    </xf>
    <xf numFmtId="0" fontId="8" fillId="3" borderId="30" xfId="22" applyFont="1" applyFill="1" applyBorder="1">
      <alignment/>
      <protection/>
    </xf>
    <xf numFmtId="49" fontId="11" fillId="3" borderId="31" xfId="22" applyNumberFormat="1" applyFont="1" applyFill="1" applyBorder="1" applyAlignment="1" applyProtection="1">
      <alignment horizontal="left"/>
      <protection locked="0"/>
    </xf>
    <xf numFmtId="0" fontId="11" fillId="3" borderId="28" xfId="22" applyFont="1" applyFill="1" applyBorder="1" applyAlignment="1" applyProtection="1">
      <alignment horizontal="left"/>
      <protection locked="0"/>
    </xf>
    <xf numFmtId="0" fontId="11" fillId="3" borderId="30" xfId="22" applyFont="1" applyFill="1" applyBorder="1" applyAlignment="1" applyProtection="1">
      <alignment horizontal="left"/>
      <protection locked="0"/>
    </xf>
    <xf numFmtId="0" fontId="7" fillId="0" borderId="32" xfId="22" applyFont="1" applyBorder="1">
      <alignment/>
      <protection/>
    </xf>
    <xf numFmtId="166" fontId="7" fillId="0" borderId="33" xfId="23" applyFont="1" applyBorder="1"/>
    <xf numFmtId="0" fontId="7" fillId="0" borderId="29" xfId="22" applyFont="1" applyBorder="1">
      <alignment/>
      <protection/>
    </xf>
    <xf numFmtId="166" fontId="8" fillId="4" borderId="30" xfId="23" applyFont="1" applyFill="1" applyBorder="1" applyAlignment="1">
      <alignment horizontal="center"/>
    </xf>
    <xf numFmtId="166" fontId="7" fillId="0" borderId="30" xfId="23" applyFont="1" applyBorder="1" applyProtection="1">
      <protection locked="0"/>
    </xf>
    <xf numFmtId="166" fontId="8" fillId="0" borderId="28" xfId="23" applyFont="1" applyBorder="1" applyProtection="1">
      <protection/>
    </xf>
    <xf numFmtId="166" fontId="8" fillId="4" borderId="34" xfId="23" applyFont="1" applyFill="1" applyBorder="1" applyProtection="1">
      <protection/>
    </xf>
    <xf numFmtId="0" fontId="7" fillId="0" borderId="35" xfId="22" applyFont="1" applyBorder="1" applyAlignment="1" applyProtection="1">
      <alignment horizontal="center"/>
      <protection locked="0"/>
    </xf>
    <xf numFmtId="166" fontId="7" fillId="0" borderId="30" xfId="23" applyFont="1" applyBorder="1"/>
    <xf numFmtId="0" fontId="7" fillId="0" borderId="30" xfId="22" applyFont="1" applyBorder="1" applyProtection="1">
      <alignment/>
      <protection locked="0"/>
    </xf>
    <xf numFmtId="0" fontId="7" fillId="0" borderId="36" xfId="22" applyFont="1" applyBorder="1">
      <alignment/>
      <protection/>
    </xf>
    <xf numFmtId="166" fontId="8" fillId="0" borderId="37" xfId="23" applyFont="1" applyFill="1" applyBorder="1"/>
    <xf numFmtId="166" fontId="14" fillId="0" borderId="30" xfId="23" applyFont="1" applyFill="1" applyBorder="1" applyAlignment="1">
      <alignment horizontal="right"/>
    </xf>
    <xf numFmtId="166" fontId="8" fillId="0" borderId="30" xfId="23" applyFont="1" applyFill="1" applyBorder="1"/>
    <xf numFmtId="0" fontId="7" fillId="0" borderId="38" xfId="22" applyFont="1" applyBorder="1" applyProtection="1">
      <alignment/>
      <protection locked="0"/>
    </xf>
    <xf numFmtId="0" fontId="8" fillId="0" borderId="31" xfId="22" applyFont="1" applyBorder="1" applyAlignment="1" applyProtection="1">
      <alignment horizontal="center"/>
      <protection locked="0"/>
    </xf>
    <xf numFmtId="0" fontId="7" fillId="0" borderId="30" xfId="22" applyFont="1" applyBorder="1" applyAlignment="1">
      <alignment horizontal="center"/>
      <protection/>
    </xf>
    <xf numFmtId="0" fontId="7" fillId="0" borderId="30" xfId="22" applyFont="1" applyBorder="1" applyAlignment="1">
      <alignment horizontal="center"/>
      <protection/>
    </xf>
    <xf numFmtId="166" fontId="6" fillId="0" borderId="30" xfId="23" applyFont="1" applyFill="1" applyBorder="1" applyAlignment="1">
      <alignment horizontal="right"/>
    </xf>
    <xf numFmtId="0" fontId="7" fillId="0" borderId="38" xfId="22" applyFont="1" applyBorder="1">
      <alignment/>
      <protection/>
    </xf>
    <xf numFmtId="0" fontId="7" fillId="0" borderId="8" xfId="22" applyFont="1" applyBorder="1">
      <alignment/>
      <protection/>
    </xf>
    <xf numFmtId="0" fontId="13" fillId="0" borderId="8" xfId="22" applyFont="1" applyBorder="1">
      <alignment/>
      <protection/>
    </xf>
    <xf numFmtId="0" fontId="14" fillId="0" borderId="8" xfId="22" applyFont="1" applyBorder="1">
      <alignment/>
      <protection/>
    </xf>
    <xf numFmtId="166" fontId="7" fillId="0" borderId="31" xfId="23" applyFont="1" applyBorder="1"/>
    <xf numFmtId="0" fontId="7" fillId="3" borderId="36" xfId="22" applyFont="1" applyFill="1" applyBorder="1">
      <alignment/>
      <protection/>
    </xf>
    <xf numFmtId="0" fontId="11" fillId="3" borderId="37" xfId="22" applyFont="1" applyFill="1" applyBorder="1" applyAlignment="1" applyProtection="1">
      <alignment horizontal="left"/>
      <protection locked="0"/>
    </xf>
    <xf numFmtId="166" fontId="8" fillId="0" borderId="30" xfId="23" applyFont="1" applyBorder="1" applyProtection="1">
      <protection/>
    </xf>
    <xf numFmtId="166" fontId="8" fillId="4" borderId="37" xfId="23" applyFont="1" applyFill="1" applyBorder="1" applyProtection="1">
      <protection/>
    </xf>
    <xf numFmtId="0" fontId="7" fillId="0" borderId="30" xfId="22" applyFont="1" applyBorder="1" applyAlignment="1" applyProtection="1">
      <alignment horizontal="center"/>
      <protection locked="0"/>
    </xf>
    <xf numFmtId="166" fontId="7" fillId="0" borderId="30" xfId="23" applyFont="1" applyBorder="1" applyProtection="1">
      <protection/>
    </xf>
    <xf numFmtId="0" fontId="7" fillId="0" borderId="29" xfId="22" applyFont="1" applyBorder="1" applyProtection="1">
      <alignment/>
      <protection locked="0"/>
    </xf>
    <xf numFmtId="0" fontId="8" fillId="0" borderId="31" xfId="22" applyFont="1" applyBorder="1" applyAlignment="1" applyProtection="1">
      <alignment horizontal="left"/>
      <protection locked="0"/>
    </xf>
    <xf numFmtId="0" fontId="8" fillId="0" borderId="31" xfId="22" applyFont="1" applyBorder="1" applyAlignment="1" applyProtection="1">
      <alignment vertical="center"/>
      <protection locked="0"/>
    </xf>
    <xf numFmtId="0" fontId="7" fillId="0" borderId="8" xfId="22" applyFont="1" applyBorder="1" applyAlignment="1">
      <alignment horizontal="center"/>
      <protection/>
    </xf>
    <xf numFmtId="0" fontId="7" fillId="0" borderId="8" xfId="22" applyFont="1" applyBorder="1" applyAlignment="1">
      <alignment horizontal="left"/>
      <protection/>
    </xf>
    <xf numFmtId="0" fontId="7" fillId="0" borderId="8" xfId="22" applyFont="1" applyBorder="1" applyAlignment="1">
      <alignment horizontal="center"/>
      <protection/>
    </xf>
    <xf numFmtId="0" fontId="7" fillId="0" borderId="31" xfId="22" applyFont="1" applyBorder="1" applyAlignment="1">
      <alignment horizontal="center"/>
      <protection/>
    </xf>
    <xf numFmtId="166" fontId="8" fillId="0" borderId="6" xfId="23" applyFont="1" applyBorder="1" applyProtection="1">
      <protection locked="0"/>
    </xf>
    <xf numFmtId="0" fontId="8" fillId="0" borderId="0" xfId="22" applyFont="1" applyBorder="1" applyAlignment="1" applyProtection="1">
      <alignment horizontal="center"/>
      <protection locked="0"/>
    </xf>
    <xf numFmtId="0" fontId="8" fillId="0" borderId="0" xfId="22" applyFont="1" applyBorder="1" applyAlignment="1" applyProtection="1">
      <alignment/>
      <protection locked="0"/>
    </xf>
    <xf numFmtId="0" fontId="7" fillId="0" borderId="39" xfId="22" applyFont="1" applyBorder="1" applyAlignment="1">
      <alignment horizontal="center"/>
      <protection/>
    </xf>
    <xf numFmtId="0" fontId="7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/>
      <protection/>
    </xf>
    <xf numFmtId="0" fontId="9" fillId="3" borderId="0" xfId="22" applyFont="1" applyFill="1" applyBorder="1" applyAlignment="1">
      <alignment horizontal="center"/>
      <protection/>
    </xf>
    <xf numFmtId="0" fontId="8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/>
      <protection/>
    </xf>
    <xf numFmtId="0" fontId="8" fillId="3" borderId="0" xfId="22" applyFont="1" applyFill="1" applyBorder="1">
      <alignment/>
      <protection/>
    </xf>
    <xf numFmtId="0" fontId="9" fillId="3" borderId="0" xfId="22" applyFont="1" applyFill="1" applyBorder="1">
      <alignment/>
      <protection/>
    </xf>
    <xf numFmtId="0" fontId="11" fillId="3" borderId="0" xfId="22" applyFont="1" applyFill="1" applyBorder="1" applyProtection="1">
      <alignment/>
      <protection locked="0"/>
    </xf>
    <xf numFmtId="0" fontId="9" fillId="3" borderId="0" xfId="22" applyFont="1" applyFill="1" applyBorder="1" applyAlignment="1">
      <alignment horizontal="left"/>
      <protection/>
    </xf>
    <xf numFmtId="0" fontId="11" fillId="3" borderId="0" xfId="22" applyFont="1" applyFill="1" applyBorder="1" applyAlignment="1" applyProtection="1">
      <alignment horizontal="left"/>
      <protection locked="0"/>
    </xf>
    <xf numFmtId="0" fontId="7" fillId="3" borderId="0" xfId="22" applyFont="1" applyFill="1" applyBorder="1" applyProtection="1">
      <alignment/>
      <protection locked="0"/>
    </xf>
    <xf numFmtId="0" fontId="9" fillId="3" borderId="0" xfId="22" applyFont="1" applyFill="1" applyBorder="1" applyProtection="1">
      <alignment/>
      <protection locked="0"/>
    </xf>
    <xf numFmtId="0" fontId="7" fillId="0" borderId="0" xfId="22" applyFont="1" applyBorder="1">
      <alignment/>
      <protection/>
    </xf>
    <xf numFmtId="0" fontId="8" fillId="0" borderId="0" xfId="22" applyFont="1" applyBorder="1">
      <alignment/>
      <protection/>
    </xf>
    <xf numFmtId="0" fontId="7" fillId="0" borderId="0" xfId="22" applyFont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7" fillId="0" borderId="0" xfId="22" applyFont="1" applyBorder="1" applyAlignment="1">
      <alignment horizontal="left"/>
      <protection/>
    </xf>
    <xf numFmtId="0" fontId="7" fillId="0" borderId="0" xfId="22" applyFont="1" applyBorder="1" applyAlignment="1">
      <alignment horizontal="left"/>
      <protection/>
    </xf>
    <xf numFmtId="0" fontId="7" fillId="0" borderId="0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8" fillId="0" borderId="0" xfId="22" applyFont="1" applyBorder="1" applyProtection="1">
      <alignment/>
      <protection locked="0"/>
    </xf>
    <xf numFmtId="0" fontId="8" fillId="0" borderId="31" xfId="22" applyFont="1" applyBorder="1" applyAlignment="1" applyProtection="1">
      <alignment horizontal="center"/>
      <protection locked="0"/>
    </xf>
    <xf numFmtId="0" fontId="7" fillId="0" borderId="0" xfId="22" applyFont="1" applyBorder="1" applyAlignment="1">
      <alignment/>
      <protection/>
    </xf>
    <xf numFmtId="166" fontId="7" fillId="0" borderId="8" xfId="23" applyFont="1" applyBorder="1" applyProtection="1">
      <protection locked="0"/>
    </xf>
    <xf numFmtId="166" fontId="7" fillId="0" borderId="39" xfId="23" applyFont="1" applyBorder="1" applyProtection="1">
      <protection locked="0"/>
    </xf>
    <xf numFmtId="166" fontId="7" fillId="0" borderId="0" xfId="23" applyFont="1" applyBorder="1" applyProtection="1">
      <protection locked="0"/>
    </xf>
    <xf numFmtId="166" fontId="7" fillId="0" borderId="31" xfId="23" applyFont="1" applyBorder="1" applyProtection="1">
      <protection locked="0"/>
    </xf>
    <xf numFmtId="166" fontId="8" fillId="0" borderId="30" xfId="23" applyFont="1" applyBorder="1" applyProtection="1">
      <protection locked="0"/>
    </xf>
    <xf numFmtId="166" fontId="7" fillId="0" borderId="28" xfId="23" applyFont="1" applyBorder="1" applyProtection="1">
      <protection/>
    </xf>
    <xf numFmtId="0" fontId="8" fillId="0" borderId="31" xfId="22" applyFont="1" applyBorder="1" applyProtection="1">
      <alignment/>
      <protection locked="0"/>
    </xf>
    <xf numFmtId="0" fontId="0" fillId="0" borderId="2" xfId="0" applyBorder="1"/>
    <xf numFmtId="0" fontId="6" fillId="3" borderId="3" xfId="22" applyFont="1" applyFill="1" applyBorder="1" applyAlignment="1">
      <alignment vertical="top"/>
      <protection/>
    </xf>
    <xf numFmtId="0" fontId="19" fillId="3" borderId="0" xfId="22" applyFont="1" applyFill="1" applyProtection="1">
      <alignment/>
      <protection locked="0"/>
    </xf>
    <xf numFmtId="0" fontId="20" fillId="3" borderId="0" xfId="22" applyFont="1" applyFill="1" applyProtection="1">
      <alignment/>
      <protection locked="0"/>
    </xf>
    <xf numFmtId="0" fontId="21" fillId="3" borderId="0" xfId="22" applyFont="1" applyFill="1" applyAlignment="1" applyProtection="1">
      <alignment horizontal="left"/>
      <protection locked="0"/>
    </xf>
    <xf numFmtId="166" fontId="19" fillId="3" borderId="0" xfId="23" applyFont="1" applyFill="1" applyBorder="1"/>
    <xf numFmtId="0" fontId="20" fillId="3" borderId="0" xfId="22" applyFont="1" applyFill="1" applyAlignment="1">
      <alignment horizontal="left"/>
      <protection/>
    </xf>
    <xf numFmtId="166" fontId="22" fillId="3" borderId="0" xfId="23" applyFont="1" applyFill="1" applyBorder="1"/>
    <xf numFmtId="166" fontId="8" fillId="0" borderId="7" xfId="23" applyFont="1" applyBorder="1" applyProtection="1">
      <protection locked="0"/>
    </xf>
    <xf numFmtId="166" fontId="8" fillId="0" borderId="6" xfId="23" applyFont="1" applyFill="1" applyBorder="1" applyAlignment="1">
      <alignment horizontal="center"/>
    </xf>
    <xf numFmtId="0" fontId="0" fillId="0" borderId="14" xfId="0" applyBorder="1"/>
    <xf numFmtId="0" fontId="0" fillId="0" borderId="21" xfId="0" applyBorder="1"/>
    <xf numFmtId="0" fontId="11" fillId="3" borderId="7" xfId="22" applyFont="1" applyFill="1" applyBorder="1" applyAlignment="1" applyProtection="1">
      <alignment horizontal="center"/>
      <protection locked="0"/>
    </xf>
    <xf numFmtId="43" fontId="23" fillId="0" borderId="6" xfId="20" applyFont="1" applyBorder="1"/>
    <xf numFmtId="43" fontId="23" fillId="3" borderId="6" xfId="20" applyFont="1" applyFill="1" applyBorder="1"/>
    <xf numFmtId="43" fontId="24" fillId="0" borderId="6" xfId="20" applyFont="1" applyFill="1" applyBorder="1"/>
    <xf numFmtId="43" fontId="25" fillId="0" borderId="6" xfId="20" applyFont="1" applyFill="1" applyBorder="1"/>
    <xf numFmtId="0" fontId="8" fillId="0" borderId="8" xfId="22" applyFont="1" applyBorder="1" applyAlignment="1" applyProtection="1">
      <alignment/>
      <protection locked="0"/>
    </xf>
    <xf numFmtId="0" fontId="8" fillId="0" borderId="8" xfId="22" applyFont="1" applyBorder="1" applyAlignment="1" applyProtection="1">
      <alignment vertical="center"/>
      <protection locked="0"/>
    </xf>
    <xf numFmtId="0" fontId="8" fillId="0" borderId="0" xfId="22" applyFont="1" applyBorder="1" applyAlignment="1" applyProtection="1">
      <alignment vertical="center"/>
      <protection locked="0"/>
    </xf>
    <xf numFmtId="0" fontId="0" fillId="0" borderId="3" xfId="0" applyBorder="1"/>
    <xf numFmtId="0" fontId="0" fillId="0" borderId="4" xfId="0" applyBorder="1"/>
    <xf numFmtId="0" fontId="6" fillId="3" borderId="5" xfId="22" applyFont="1" applyFill="1" applyBorder="1">
      <alignment/>
      <protection/>
    </xf>
    <xf numFmtId="0" fontId="6" fillId="3" borderId="0" xfId="22" applyFont="1" applyFill="1">
      <alignment/>
      <protection/>
    </xf>
    <xf numFmtId="0" fontId="8" fillId="3" borderId="5" xfId="22" applyFont="1" applyFill="1" applyBorder="1">
      <alignment/>
      <protection/>
    </xf>
    <xf numFmtId="0" fontId="9" fillId="3" borderId="5" xfId="22" applyFont="1" applyFill="1" applyBorder="1">
      <alignment/>
      <protection/>
    </xf>
    <xf numFmtId="49" fontId="11" fillId="3" borderId="7" xfId="22" applyNumberFormat="1" applyFont="1" applyFill="1" applyBorder="1" applyAlignment="1" applyProtection="1">
      <alignment horizontal="center"/>
      <protection locked="0"/>
    </xf>
    <xf numFmtId="0" fontId="9" fillId="3" borderId="5" xfId="22" applyFont="1" applyFill="1" applyBorder="1" applyAlignment="1">
      <alignment horizontal="left"/>
      <protection/>
    </xf>
    <xf numFmtId="0" fontId="8" fillId="0" borderId="5" xfId="22" applyFont="1" applyBorder="1">
      <alignment/>
      <protection/>
    </xf>
    <xf numFmtId="0" fontId="12" fillId="0" borderId="5" xfId="22" applyFont="1" applyBorder="1" applyAlignment="1">
      <alignment horizontal="left"/>
      <protection/>
    </xf>
    <xf numFmtId="0" fontId="12" fillId="0" borderId="0" xfId="22" applyFont="1" applyAlignment="1">
      <alignment horizontal="left"/>
      <protection/>
    </xf>
    <xf numFmtId="0" fontId="7" fillId="0" borderId="5" xfId="22" applyFont="1" applyBorder="1" applyAlignment="1">
      <alignment horizontal="left"/>
      <protection/>
    </xf>
    <xf numFmtId="165" fontId="26" fillId="0" borderId="6" xfId="0" applyNumberFormat="1" applyFont="1" applyBorder="1"/>
    <xf numFmtId="0" fontId="8" fillId="0" borderId="5" xfId="22" applyFont="1" applyBorder="1" applyAlignment="1">
      <alignment horizontal="left"/>
      <protection/>
    </xf>
    <xf numFmtId="0" fontId="8" fillId="0" borderId="0" xfId="22" applyFont="1" applyAlignment="1">
      <alignment horizontal="left"/>
      <protection/>
    </xf>
    <xf numFmtId="166" fontId="8" fillId="3" borderId="6" xfId="23" applyFont="1" applyFill="1" applyBorder="1" applyProtection="1">
      <protection/>
    </xf>
    <xf numFmtId="0" fontId="8" fillId="0" borderId="7" xfId="22" applyFont="1" applyBorder="1" applyAlignment="1" applyProtection="1">
      <alignment horizontal="center"/>
      <protection locked="0"/>
    </xf>
    <xf numFmtId="0" fontId="7" fillId="0" borderId="40" xfId="22" applyFont="1" applyBorder="1" applyAlignment="1">
      <alignment horizontal="center"/>
      <protection/>
    </xf>
    <xf numFmtId="0" fontId="8" fillId="0" borderId="0" xfId="22" applyFont="1" applyAlignment="1" applyProtection="1">
      <alignment/>
      <protection locked="0"/>
    </xf>
    <xf numFmtId="0" fontId="7" fillId="0" borderId="27" xfId="22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C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66</xdr:row>
      <xdr:rowOff>114300</xdr:rowOff>
    </xdr:from>
    <xdr:to>
      <xdr:col>6</xdr:col>
      <xdr:colOff>1190625</xdr:colOff>
      <xdr:row>71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0021550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16</xdr:row>
      <xdr:rowOff>66675</xdr:rowOff>
    </xdr:from>
    <xdr:to>
      <xdr:col>7</xdr:col>
      <xdr:colOff>523875</xdr:colOff>
      <xdr:row>20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933700"/>
          <a:ext cx="1724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219</xdr:row>
      <xdr:rowOff>47625</xdr:rowOff>
    </xdr:from>
    <xdr:to>
      <xdr:col>7</xdr:col>
      <xdr:colOff>571500</xdr:colOff>
      <xdr:row>225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" y="48377475"/>
          <a:ext cx="1790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14</xdr:row>
      <xdr:rowOff>142875</xdr:rowOff>
    </xdr:from>
    <xdr:to>
      <xdr:col>7</xdr:col>
      <xdr:colOff>638175</xdr:colOff>
      <xdr:row>20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3076575"/>
          <a:ext cx="1724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225</xdr:row>
      <xdr:rowOff>57150</xdr:rowOff>
    </xdr:from>
    <xdr:to>
      <xdr:col>6</xdr:col>
      <xdr:colOff>1114425</xdr:colOff>
      <xdr:row>230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67951350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17</xdr:row>
      <xdr:rowOff>0</xdr:rowOff>
    </xdr:from>
    <xdr:to>
      <xdr:col>7</xdr:col>
      <xdr:colOff>295275</xdr:colOff>
      <xdr:row>23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81475" y="4429125"/>
          <a:ext cx="12763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18</xdr:row>
      <xdr:rowOff>66675</xdr:rowOff>
    </xdr:from>
    <xdr:to>
      <xdr:col>7</xdr:col>
      <xdr:colOff>400050</xdr:colOff>
      <xdr:row>24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4067175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</xdr:row>
      <xdr:rowOff>9525</xdr:rowOff>
    </xdr:from>
    <xdr:to>
      <xdr:col>7</xdr:col>
      <xdr:colOff>457200</xdr:colOff>
      <xdr:row>32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219700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15</xdr:row>
      <xdr:rowOff>9525</xdr:rowOff>
    </xdr:from>
    <xdr:to>
      <xdr:col>7</xdr:col>
      <xdr:colOff>457200</xdr:colOff>
      <xdr:row>21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695575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15</xdr:row>
      <xdr:rowOff>76200</xdr:rowOff>
    </xdr:from>
    <xdr:to>
      <xdr:col>7</xdr:col>
      <xdr:colOff>352425</xdr:colOff>
      <xdr:row>21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2752725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142</xdr:row>
      <xdr:rowOff>114300</xdr:rowOff>
    </xdr:from>
    <xdr:to>
      <xdr:col>7</xdr:col>
      <xdr:colOff>238125</xdr:colOff>
      <xdr:row>148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9681150"/>
          <a:ext cx="143827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18</xdr:row>
      <xdr:rowOff>114300</xdr:rowOff>
    </xdr:from>
    <xdr:to>
      <xdr:col>7</xdr:col>
      <xdr:colOff>171450</xdr:colOff>
      <xdr:row>23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5353050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21</xdr:row>
      <xdr:rowOff>47625</xdr:rowOff>
    </xdr:from>
    <xdr:to>
      <xdr:col>6</xdr:col>
      <xdr:colOff>1047750</xdr:colOff>
      <xdr:row>26</xdr:row>
      <xdr:rowOff>161925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43300" y="4457700"/>
          <a:ext cx="1466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16</xdr:row>
      <xdr:rowOff>38100</xdr:rowOff>
    </xdr:from>
    <xdr:to>
      <xdr:col>7</xdr:col>
      <xdr:colOff>352425</xdr:colOff>
      <xdr:row>22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3076575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16</xdr:row>
      <xdr:rowOff>47625</xdr:rowOff>
    </xdr:from>
    <xdr:to>
      <xdr:col>6</xdr:col>
      <xdr:colOff>1428750</xdr:colOff>
      <xdr:row>19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3181350"/>
          <a:ext cx="1781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61</xdr:row>
      <xdr:rowOff>57150</xdr:rowOff>
    </xdr:from>
    <xdr:to>
      <xdr:col>7</xdr:col>
      <xdr:colOff>66675</xdr:colOff>
      <xdr:row>66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25346025"/>
          <a:ext cx="1314450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16</xdr:row>
      <xdr:rowOff>57150</xdr:rowOff>
    </xdr:from>
    <xdr:to>
      <xdr:col>7</xdr:col>
      <xdr:colOff>790575</xdr:colOff>
      <xdr:row>21</xdr:row>
      <xdr:rowOff>152400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57700" y="2924175"/>
          <a:ext cx="1495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14</xdr:row>
      <xdr:rowOff>180975</xdr:rowOff>
    </xdr:from>
    <xdr:to>
      <xdr:col>6</xdr:col>
      <xdr:colOff>1181100</xdr:colOff>
      <xdr:row>21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26574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1"/>
  <sheetViews>
    <sheetView tabSelected="1" workbookViewId="0" topLeftCell="A52">
      <selection activeCell="I117" sqref="I117:K11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7" width="21.00390625" style="0" customWidth="1"/>
    <col min="8" max="9" width="18.00390625" style="0" customWidth="1"/>
    <col min="10" max="10" width="11.421875" style="0" hidden="1" customWidth="1"/>
    <col min="11" max="11" width="14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60" t="s">
        <v>0</v>
      </c>
      <c r="C2" s="141"/>
      <c r="D2" s="141"/>
      <c r="E2" s="141"/>
      <c r="F2" s="141"/>
      <c r="G2" s="141"/>
      <c r="H2" s="141"/>
      <c r="I2" s="141"/>
    </row>
    <row r="3" ht="15" customHeight="1" hidden="1"/>
    <row r="4" spans="2:9" ht="16.5" customHeight="1">
      <c r="B4" s="161" t="s">
        <v>508</v>
      </c>
      <c r="C4" s="141"/>
      <c r="D4" s="141"/>
      <c r="E4" s="141"/>
      <c r="F4" s="141"/>
      <c r="G4" s="141"/>
      <c r="H4" s="141"/>
      <c r="I4" s="141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428580692.63</v>
      </c>
      <c r="H8" s="4">
        <v>427252531.96</v>
      </c>
      <c r="I8" s="4">
        <v>1328160.67</v>
      </c>
    </row>
    <row r="9" spans="2:9" ht="25.5">
      <c r="B9" s="2">
        <v>45293</v>
      </c>
      <c r="C9" s="3">
        <v>78951</v>
      </c>
      <c r="D9" s="3" t="s">
        <v>249</v>
      </c>
      <c r="E9" s="3" t="s">
        <v>509</v>
      </c>
      <c r="G9" s="4">
        <v>5000</v>
      </c>
      <c r="H9" s="4">
        <v>0</v>
      </c>
      <c r="I9" s="4">
        <v>1333160.67</v>
      </c>
    </row>
    <row r="10" spans="2:9" ht="25.5">
      <c r="B10" s="2">
        <v>45294</v>
      </c>
      <c r="C10" s="3">
        <v>79001</v>
      </c>
      <c r="D10" s="3" t="s">
        <v>249</v>
      </c>
      <c r="E10" s="3" t="s">
        <v>510</v>
      </c>
      <c r="G10" s="4">
        <v>30000</v>
      </c>
      <c r="H10" s="4">
        <v>0</v>
      </c>
      <c r="I10" s="4">
        <v>1363160.67</v>
      </c>
    </row>
    <row r="11" spans="2:9" ht="25.5">
      <c r="B11" s="2">
        <v>45295</v>
      </c>
      <c r="C11" s="3">
        <v>79023</v>
      </c>
      <c r="D11" s="3" t="s">
        <v>249</v>
      </c>
      <c r="E11" s="3" t="s">
        <v>511</v>
      </c>
      <c r="G11" s="4">
        <v>50000</v>
      </c>
      <c r="H11" s="4">
        <v>0</v>
      </c>
      <c r="I11" s="4">
        <v>1413160.67</v>
      </c>
    </row>
    <row r="12" spans="2:9" ht="25.5">
      <c r="B12" s="2">
        <v>45295</v>
      </c>
      <c r="C12" s="3">
        <v>79025</v>
      </c>
      <c r="D12" s="3" t="s">
        <v>249</v>
      </c>
      <c r="E12" s="3" t="s">
        <v>512</v>
      </c>
      <c r="G12" s="4">
        <v>10000</v>
      </c>
      <c r="H12" s="4">
        <v>0</v>
      </c>
      <c r="I12" s="4">
        <v>1423160.67</v>
      </c>
    </row>
    <row r="13" spans="2:9" ht="25.5">
      <c r="B13" s="2">
        <v>45295</v>
      </c>
      <c r="C13" s="3">
        <v>79030</v>
      </c>
      <c r="D13" s="3" t="s">
        <v>249</v>
      </c>
      <c r="E13" s="3" t="s">
        <v>513</v>
      </c>
      <c r="G13" s="4">
        <v>35000</v>
      </c>
      <c r="H13" s="4">
        <v>0</v>
      </c>
      <c r="I13" s="4">
        <v>1458160.67</v>
      </c>
    </row>
    <row r="14" spans="2:9" ht="25.5">
      <c r="B14" s="2">
        <v>45299</v>
      </c>
      <c r="C14" s="3">
        <v>79201</v>
      </c>
      <c r="D14" s="3" t="s">
        <v>249</v>
      </c>
      <c r="E14" s="3" t="s">
        <v>514</v>
      </c>
      <c r="G14" s="4">
        <v>50000</v>
      </c>
      <c r="H14" s="4">
        <v>0</v>
      </c>
      <c r="I14" s="4">
        <v>1508160.67</v>
      </c>
    </row>
    <row r="15" spans="2:9" ht="25.5">
      <c r="B15" s="2">
        <v>45299</v>
      </c>
      <c r="C15" s="3">
        <v>79203</v>
      </c>
      <c r="D15" s="3" t="s">
        <v>249</v>
      </c>
      <c r="E15" s="3" t="s">
        <v>515</v>
      </c>
      <c r="G15" s="4">
        <v>5000</v>
      </c>
      <c r="H15" s="4">
        <v>0</v>
      </c>
      <c r="I15" s="4">
        <v>1513160.67</v>
      </c>
    </row>
    <row r="16" spans="2:9" ht="25.5">
      <c r="B16" s="2">
        <v>45300</v>
      </c>
      <c r="C16" s="3">
        <v>79240</v>
      </c>
      <c r="D16" s="3" t="s">
        <v>249</v>
      </c>
      <c r="E16" s="3" t="s">
        <v>516</v>
      </c>
      <c r="G16" s="4">
        <v>90000</v>
      </c>
      <c r="H16" s="4">
        <v>0</v>
      </c>
      <c r="I16" s="4">
        <v>1603160.67</v>
      </c>
    </row>
    <row r="17" spans="2:9" ht="25.5">
      <c r="B17" s="2">
        <v>45301</v>
      </c>
      <c r="C17" s="3">
        <v>79273</v>
      </c>
      <c r="D17" s="3" t="s">
        <v>249</v>
      </c>
      <c r="E17" s="3" t="s">
        <v>517</v>
      </c>
      <c r="G17" s="4">
        <v>50000</v>
      </c>
      <c r="H17" s="4">
        <v>0</v>
      </c>
      <c r="I17" s="4">
        <v>1653160.67</v>
      </c>
    </row>
    <row r="18" spans="2:9" ht="25.5">
      <c r="B18" s="2">
        <v>45302</v>
      </c>
      <c r="C18" s="3">
        <v>79299</v>
      </c>
      <c r="D18" s="3" t="s">
        <v>249</v>
      </c>
      <c r="E18" s="3" t="s">
        <v>518</v>
      </c>
      <c r="G18" s="4">
        <v>50000</v>
      </c>
      <c r="H18" s="4">
        <v>0</v>
      </c>
      <c r="I18" s="4">
        <v>1703160.67</v>
      </c>
    </row>
    <row r="19" spans="2:9" ht="25.5">
      <c r="B19" s="2">
        <v>45302</v>
      </c>
      <c r="C19" s="3">
        <v>79300</v>
      </c>
      <c r="D19" s="3" t="s">
        <v>249</v>
      </c>
      <c r="E19" s="3" t="s">
        <v>519</v>
      </c>
      <c r="G19" s="4">
        <v>50000</v>
      </c>
      <c r="H19" s="4">
        <v>0</v>
      </c>
      <c r="I19" s="4">
        <v>1753160.67</v>
      </c>
    </row>
    <row r="20" spans="2:9" ht="25.5">
      <c r="B20" s="2">
        <v>45302</v>
      </c>
      <c r="C20" s="3">
        <v>79301</v>
      </c>
      <c r="D20" s="3" t="s">
        <v>249</v>
      </c>
      <c r="E20" s="3" t="s">
        <v>520</v>
      </c>
      <c r="G20" s="4">
        <v>50000</v>
      </c>
      <c r="H20" s="4">
        <v>0</v>
      </c>
      <c r="I20" s="4">
        <v>1803160.67</v>
      </c>
    </row>
    <row r="21" spans="2:9" ht="25.5">
      <c r="B21" s="2">
        <v>45303</v>
      </c>
      <c r="C21" s="3">
        <v>79345</v>
      </c>
      <c r="D21" s="3" t="s">
        <v>249</v>
      </c>
      <c r="E21" s="3" t="s">
        <v>521</v>
      </c>
      <c r="G21" s="4">
        <v>5000</v>
      </c>
      <c r="H21" s="4">
        <v>0</v>
      </c>
      <c r="I21" s="4">
        <v>1808160.67</v>
      </c>
    </row>
    <row r="22" spans="2:9" ht="25.5">
      <c r="B22" s="2">
        <v>45306</v>
      </c>
      <c r="C22" s="3">
        <v>79349</v>
      </c>
      <c r="D22" s="3" t="s">
        <v>249</v>
      </c>
      <c r="E22" s="3" t="s">
        <v>522</v>
      </c>
      <c r="G22" s="4">
        <v>10000</v>
      </c>
      <c r="H22" s="4">
        <v>0</v>
      </c>
      <c r="I22" s="4">
        <v>1818160.67</v>
      </c>
    </row>
    <row r="23" spans="2:9" ht="25.5">
      <c r="B23" s="2">
        <v>45307</v>
      </c>
      <c r="C23" s="3">
        <v>79449</v>
      </c>
      <c r="D23" s="3" t="s">
        <v>249</v>
      </c>
      <c r="E23" s="3" t="s">
        <v>523</v>
      </c>
      <c r="G23" s="4">
        <v>1100000</v>
      </c>
      <c r="H23" s="4">
        <v>0</v>
      </c>
      <c r="I23" s="4">
        <v>2918160.67</v>
      </c>
    </row>
    <row r="24" spans="2:9" ht="38.25">
      <c r="B24" s="2">
        <v>45307</v>
      </c>
      <c r="C24" s="3">
        <v>79966</v>
      </c>
      <c r="D24" s="3" t="s">
        <v>180</v>
      </c>
      <c r="E24" s="3" t="s">
        <v>408</v>
      </c>
      <c r="G24" s="4">
        <v>0</v>
      </c>
      <c r="H24" s="4">
        <v>813160.67</v>
      </c>
      <c r="I24" s="4">
        <v>2105000</v>
      </c>
    </row>
    <row r="25" spans="2:9" ht="25.5">
      <c r="B25" s="2">
        <v>45308</v>
      </c>
      <c r="C25" s="3">
        <v>79482</v>
      </c>
      <c r="D25" s="3" t="s">
        <v>249</v>
      </c>
      <c r="E25" s="3" t="s">
        <v>524</v>
      </c>
      <c r="G25" s="4">
        <v>50000</v>
      </c>
      <c r="H25" s="4">
        <v>0</v>
      </c>
      <c r="I25" s="4">
        <v>2155000</v>
      </c>
    </row>
    <row r="26" spans="2:9" ht="25.5">
      <c r="B26" s="2">
        <v>45308</v>
      </c>
      <c r="C26" s="3">
        <v>79483</v>
      </c>
      <c r="D26" s="3" t="s">
        <v>249</v>
      </c>
      <c r="E26" s="3" t="s">
        <v>525</v>
      </c>
      <c r="G26" s="4">
        <v>50000</v>
      </c>
      <c r="H26" s="4">
        <v>0</v>
      </c>
      <c r="I26" s="4">
        <v>2205000</v>
      </c>
    </row>
    <row r="27" spans="2:9" ht="25.5">
      <c r="B27" s="2">
        <v>45308</v>
      </c>
      <c r="C27" s="3">
        <v>79484</v>
      </c>
      <c r="D27" s="3" t="s">
        <v>249</v>
      </c>
      <c r="E27" s="3" t="s">
        <v>526</v>
      </c>
      <c r="G27" s="4">
        <v>50000</v>
      </c>
      <c r="H27" s="4">
        <v>0</v>
      </c>
      <c r="I27" s="4">
        <v>2255000</v>
      </c>
    </row>
    <row r="28" spans="2:9" ht="25.5">
      <c r="B28" s="2">
        <v>45308</v>
      </c>
      <c r="C28" s="3">
        <v>79488</v>
      </c>
      <c r="D28" s="3" t="s">
        <v>249</v>
      </c>
      <c r="E28" s="3" t="s">
        <v>527</v>
      </c>
      <c r="G28" s="4">
        <v>5000</v>
      </c>
      <c r="H28" s="4">
        <v>0</v>
      </c>
      <c r="I28" s="4">
        <v>2260000</v>
      </c>
    </row>
    <row r="29" spans="2:9" ht="25.5">
      <c r="B29" s="2">
        <v>45308</v>
      </c>
      <c r="C29" s="3">
        <v>79491</v>
      </c>
      <c r="D29" s="3" t="s">
        <v>249</v>
      </c>
      <c r="E29" s="3" t="s">
        <v>528</v>
      </c>
      <c r="G29" s="4">
        <v>5000</v>
      </c>
      <c r="H29" s="4">
        <v>0</v>
      </c>
      <c r="I29" s="4">
        <v>2265000</v>
      </c>
    </row>
    <row r="30" spans="2:9" ht="25.5">
      <c r="B30" s="2">
        <v>45308</v>
      </c>
      <c r="C30" s="3">
        <v>79492</v>
      </c>
      <c r="D30" s="3" t="s">
        <v>249</v>
      </c>
      <c r="E30" s="3" t="s">
        <v>529</v>
      </c>
      <c r="G30" s="4">
        <v>5000</v>
      </c>
      <c r="H30" s="4">
        <v>0</v>
      </c>
      <c r="I30" s="4">
        <v>2270000</v>
      </c>
    </row>
    <row r="31" spans="2:9" ht="25.5">
      <c r="B31" s="2">
        <v>45309</v>
      </c>
      <c r="C31" s="3">
        <v>79517</v>
      </c>
      <c r="D31" s="3" t="s">
        <v>249</v>
      </c>
      <c r="E31" s="3" t="s">
        <v>530</v>
      </c>
      <c r="G31" s="4">
        <v>5000</v>
      </c>
      <c r="H31" s="4">
        <v>0</v>
      </c>
      <c r="I31" s="4">
        <v>2275000</v>
      </c>
    </row>
    <row r="32" spans="2:9" ht="25.5">
      <c r="B32" s="2">
        <v>45309</v>
      </c>
      <c r="C32" s="3">
        <v>79521</v>
      </c>
      <c r="D32" s="3" t="s">
        <v>249</v>
      </c>
      <c r="E32" s="3" t="s">
        <v>531</v>
      </c>
      <c r="G32" s="4">
        <v>50000</v>
      </c>
      <c r="H32" s="4">
        <v>0</v>
      </c>
      <c r="I32" s="4">
        <v>2325000</v>
      </c>
    </row>
    <row r="33" spans="2:9" ht="25.5">
      <c r="B33" s="2">
        <v>45309</v>
      </c>
      <c r="C33" s="3">
        <v>79522</v>
      </c>
      <c r="D33" s="3" t="s">
        <v>249</v>
      </c>
      <c r="E33" s="3" t="s">
        <v>532</v>
      </c>
      <c r="G33" s="4">
        <v>50000</v>
      </c>
      <c r="H33" s="4">
        <v>0</v>
      </c>
      <c r="I33" s="4">
        <v>2375000</v>
      </c>
    </row>
    <row r="34" spans="2:9" ht="25.5">
      <c r="B34" s="2">
        <v>45309</v>
      </c>
      <c r="C34" s="3">
        <v>79524</v>
      </c>
      <c r="D34" s="3" t="s">
        <v>249</v>
      </c>
      <c r="E34" s="3" t="s">
        <v>533</v>
      </c>
      <c r="G34" s="4">
        <v>50000</v>
      </c>
      <c r="H34" s="4">
        <v>0</v>
      </c>
      <c r="I34" s="4">
        <v>2425000</v>
      </c>
    </row>
    <row r="35" spans="2:9" ht="25.5">
      <c r="B35" s="2">
        <v>45310</v>
      </c>
      <c r="C35" s="3">
        <v>79539</v>
      </c>
      <c r="D35" s="3" t="s">
        <v>534</v>
      </c>
      <c r="E35" s="3" t="s">
        <v>535</v>
      </c>
      <c r="G35" s="4">
        <v>0</v>
      </c>
      <c r="H35" s="4">
        <v>0</v>
      </c>
      <c r="I35" s="4">
        <v>2425000</v>
      </c>
    </row>
    <row r="36" spans="2:9" ht="25.5">
      <c r="B36" s="2">
        <v>45310</v>
      </c>
      <c r="C36" s="3">
        <v>79616</v>
      </c>
      <c r="D36" s="3" t="s">
        <v>249</v>
      </c>
      <c r="E36" s="3" t="s">
        <v>536</v>
      </c>
      <c r="G36" s="4">
        <v>475000</v>
      </c>
      <c r="H36" s="4">
        <v>0</v>
      </c>
      <c r="I36" s="4">
        <v>2900000</v>
      </c>
    </row>
    <row r="37" spans="2:9" ht="25.5">
      <c r="B37" s="2">
        <v>45313</v>
      </c>
      <c r="C37" s="3">
        <v>79553</v>
      </c>
      <c r="D37" s="3" t="s">
        <v>534</v>
      </c>
      <c r="E37" s="3" t="s">
        <v>537</v>
      </c>
      <c r="G37" s="4">
        <v>0</v>
      </c>
      <c r="H37" s="4">
        <v>109769.09</v>
      </c>
      <c r="I37" s="4">
        <v>2790230.91</v>
      </c>
    </row>
    <row r="38" spans="2:9" ht="25.5">
      <c r="B38" s="2">
        <v>45313</v>
      </c>
      <c r="C38" s="3">
        <v>79626</v>
      </c>
      <c r="D38" s="3" t="s">
        <v>249</v>
      </c>
      <c r="E38" s="3" t="s">
        <v>538</v>
      </c>
      <c r="G38" s="4">
        <v>5000</v>
      </c>
      <c r="H38" s="4">
        <v>0</v>
      </c>
      <c r="I38" s="4">
        <v>2795230.91</v>
      </c>
    </row>
    <row r="39" spans="2:9" ht="25.5">
      <c r="B39" s="2">
        <v>45313</v>
      </c>
      <c r="C39" s="3">
        <v>79630</v>
      </c>
      <c r="D39" s="3" t="s">
        <v>249</v>
      </c>
      <c r="E39" s="3" t="s">
        <v>539</v>
      </c>
      <c r="G39" s="4">
        <v>10000</v>
      </c>
      <c r="H39" s="4">
        <v>0</v>
      </c>
      <c r="I39" s="4">
        <v>2805230.91</v>
      </c>
    </row>
    <row r="40" spans="2:9" ht="25.5">
      <c r="B40" s="2">
        <v>45313</v>
      </c>
      <c r="C40" s="3">
        <v>79631</v>
      </c>
      <c r="D40" s="3" t="s">
        <v>249</v>
      </c>
      <c r="E40" s="3" t="s">
        <v>540</v>
      </c>
      <c r="G40" s="4">
        <v>10000</v>
      </c>
      <c r="H40" s="4">
        <v>0</v>
      </c>
      <c r="I40" s="4">
        <v>2815230.91</v>
      </c>
    </row>
    <row r="41" spans="2:9" ht="25.5">
      <c r="B41" s="2">
        <v>45313</v>
      </c>
      <c r="C41" s="3">
        <v>79632</v>
      </c>
      <c r="D41" s="3" t="s">
        <v>249</v>
      </c>
      <c r="E41" s="3" t="s">
        <v>541</v>
      </c>
      <c r="G41" s="4">
        <v>10000</v>
      </c>
      <c r="H41" s="4">
        <v>0</v>
      </c>
      <c r="I41" s="4">
        <v>2825230.91</v>
      </c>
    </row>
    <row r="42" spans="2:9" ht="25.5">
      <c r="B42" s="2">
        <v>45313</v>
      </c>
      <c r="C42" s="3">
        <v>79635</v>
      </c>
      <c r="D42" s="3" t="s">
        <v>249</v>
      </c>
      <c r="E42" s="3" t="s">
        <v>542</v>
      </c>
      <c r="G42" s="4">
        <v>500000</v>
      </c>
      <c r="H42" s="4">
        <v>0</v>
      </c>
      <c r="I42" s="4">
        <v>3325230.91</v>
      </c>
    </row>
    <row r="43" spans="2:9" ht="25.5">
      <c r="B43" s="2">
        <v>45313</v>
      </c>
      <c r="C43" s="3">
        <v>79640</v>
      </c>
      <c r="D43" s="3" t="s">
        <v>249</v>
      </c>
      <c r="E43" s="3" t="s">
        <v>543</v>
      </c>
      <c r="G43" s="4">
        <v>50000</v>
      </c>
      <c r="H43" s="4">
        <v>0</v>
      </c>
      <c r="I43" s="4">
        <v>3375230.91</v>
      </c>
    </row>
    <row r="44" spans="2:9" ht="25.5">
      <c r="B44" s="2">
        <v>45313</v>
      </c>
      <c r="C44" s="3">
        <v>79641</v>
      </c>
      <c r="D44" s="3" t="s">
        <v>249</v>
      </c>
      <c r="E44" s="3" t="s">
        <v>544</v>
      </c>
      <c r="G44" s="4">
        <v>50000</v>
      </c>
      <c r="H44" s="4">
        <v>0</v>
      </c>
      <c r="I44" s="4">
        <v>3425230.91</v>
      </c>
    </row>
    <row r="45" spans="2:9" ht="38.25">
      <c r="B45" s="2">
        <v>45313</v>
      </c>
      <c r="C45" s="3">
        <v>79967</v>
      </c>
      <c r="D45" s="3" t="s">
        <v>180</v>
      </c>
      <c r="E45" s="3" t="s">
        <v>435</v>
      </c>
      <c r="G45" s="4">
        <v>0</v>
      </c>
      <c r="H45" s="4">
        <v>1898680.26</v>
      </c>
      <c r="I45" s="4">
        <v>1526550.65</v>
      </c>
    </row>
    <row r="46" spans="2:9" ht="25.5">
      <c r="B46" s="2">
        <v>45314</v>
      </c>
      <c r="C46" s="3">
        <v>79617</v>
      </c>
      <c r="D46" s="3" t="s">
        <v>534</v>
      </c>
      <c r="E46" s="3" t="s">
        <v>545</v>
      </c>
      <c r="G46" s="4">
        <v>0</v>
      </c>
      <c r="H46" s="4">
        <v>774.28</v>
      </c>
      <c r="I46" s="4">
        <v>1525776.37</v>
      </c>
    </row>
    <row r="47" spans="2:9" ht="25.5">
      <c r="B47" s="2">
        <v>45314</v>
      </c>
      <c r="C47" s="3">
        <v>79618</v>
      </c>
      <c r="D47" s="3" t="s">
        <v>534</v>
      </c>
      <c r="E47" s="3" t="s">
        <v>546</v>
      </c>
      <c r="G47" s="4">
        <v>0</v>
      </c>
      <c r="H47" s="4">
        <v>3430.26</v>
      </c>
      <c r="I47" s="4">
        <v>1522346.11</v>
      </c>
    </row>
    <row r="48" spans="2:9" ht="25.5">
      <c r="B48" s="2">
        <v>45314</v>
      </c>
      <c r="C48" s="3">
        <v>79619</v>
      </c>
      <c r="D48" s="3" t="s">
        <v>534</v>
      </c>
      <c r="E48" s="3" t="s">
        <v>547</v>
      </c>
      <c r="G48" s="4">
        <v>0</v>
      </c>
      <c r="H48" s="4">
        <v>0</v>
      </c>
      <c r="I48" s="4">
        <v>1522346.11</v>
      </c>
    </row>
    <row r="49" spans="2:9" ht="25.5">
      <c r="B49" s="2">
        <v>45314</v>
      </c>
      <c r="C49" s="3">
        <v>79621</v>
      </c>
      <c r="D49" s="3" t="s">
        <v>534</v>
      </c>
      <c r="E49" s="3" t="s">
        <v>548</v>
      </c>
      <c r="G49" s="4">
        <v>0</v>
      </c>
      <c r="H49" s="4">
        <v>151688.99</v>
      </c>
      <c r="I49" s="4">
        <v>1370657.12</v>
      </c>
    </row>
    <row r="50" spans="2:9" ht="51">
      <c r="B50" s="2">
        <v>45314</v>
      </c>
      <c r="C50" s="3">
        <v>79730</v>
      </c>
      <c r="D50" s="3" t="s">
        <v>249</v>
      </c>
      <c r="E50" s="3" t="s">
        <v>549</v>
      </c>
      <c r="G50" s="4">
        <v>35000</v>
      </c>
      <c r="H50" s="4">
        <v>0</v>
      </c>
      <c r="I50" s="4">
        <v>1405657.12</v>
      </c>
    </row>
    <row r="51" spans="2:9" ht="25.5">
      <c r="B51" s="2">
        <v>45314</v>
      </c>
      <c r="C51" s="3">
        <v>79731</v>
      </c>
      <c r="D51" s="3" t="s">
        <v>249</v>
      </c>
      <c r="E51" s="3" t="s">
        <v>550</v>
      </c>
      <c r="G51" s="4">
        <v>50000</v>
      </c>
      <c r="H51" s="4">
        <v>0</v>
      </c>
      <c r="I51" s="4">
        <v>1455657.12</v>
      </c>
    </row>
    <row r="52" spans="2:9" ht="25.5">
      <c r="B52" s="2">
        <v>45314</v>
      </c>
      <c r="C52" s="3">
        <v>79732</v>
      </c>
      <c r="D52" s="3" t="s">
        <v>249</v>
      </c>
      <c r="E52" s="3" t="s">
        <v>551</v>
      </c>
      <c r="G52" s="4">
        <v>50000</v>
      </c>
      <c r="H52" s="4">
        <v>0</v>
      </c>
      <c r="I52" s="4">
        <v>1505657.12</v>
      </c>
    </row>
    <row r="53" spans="2:9" ht="25.5">
      <c r="B53" s="2">
        <v>45315</v>
      </c>
      <c r="C53" s="3">
        <v>79769</v>
      </c>
      <c r="D53" s="3" t="s">
        <v>249</v>
      </c>
      <c r="E53" s="3" t="s">
        <v>552</v>
      </c>
      <c r="G53" s="4">
        <v>5000</v>
      </c>
      <c r="H53" s="4">
        <v>0</v>
      </c>
      <c r="I53" s="4">
        <v>1510657.12</v>
      </c>
    </row>
    <row r="54" spans="2:9" ht="25.5">
      <c r="B54" s="2">
        <v>45315</v>
      </c>
      <c r="C54" s="3">
        <v>79771</v>
      </c>
      <c r="D54" s="3" t="s">
        <v>249</v>
      </c>
      <c r="E54" s="3" t="s">
        <v>553</v>
      </c>
      <c r="G54" s="4">
        <v>1000</v>
      </c>
      <c r="H54" s="4">
        <v>0</v>
      </c>
      <c r="I54" s="4">
        <v>1511657.12</v>
      </c>
    </row>
    <row r="55" spans="2:9" ht="25.5">
      <c r="B55" s="2">
        <v>45322</v>
      </c>
      <c r="C55" s="3">
        <v>80031</v>
      </c>
      <c r="D55" s="3" t="s">
        <v>249</v>
      </c>
      <c r="E55" s="3" t="s">
        <v>554</v>
      </c>
      <c r="G55" s="4">
        <v>10000</v>
      </c>
      <c r="H55" s="4">
        <v>0</v>
      </c>
      <c r="I55" s="4">
        <v>1521657.12</v>
      </c>
    </row>
    <row r="56" spans="2:9" ht="25.5">
      <c r="B56" s="2">
        <v>45322</v>
      </c>
      <c r="C56" s="3">
        <v>80032</v>
      </c>
      <c r="D56" s="3" t="s">
        <v>249</v>
      </c>
      <c r="E56" s="3" t="s">
        <v>555</v>
      </c>
      <c r="G56" s="4">
        <v>10000</v>
      </c>
      <c r="H56" s="4">
        <v>0</v>
      </c>
      <c r="I56" s="4">
        <v>1531657.12</v>
      </c>
    </row>
    <row r="57" spans="2:9" ht="25.5">
      <c r="B57" s="2">
        <v>45322</v>
      </c>
      <c r="C57" s="3">
        <v>80034</v>
      </c>
      <c r="D57" s="3" t="s">
        <v>249</v>
      </c>
      <c r="E57" s="3" t="s">
        <v>556</v>
      </c>
      <c r="G57" s="4">
        <v>10000</v>
      </c>
      <c r="H57" s="4">
        <v>0</v>
      </c>
      <c r="I57" s="4">
        <v>1541657.12</v>
      </c>
    </row>
    <row r="58" spans="2:9" ht="38.25">
      <c r="B58" s="2">
        <v>45322</v>
      </c>
      <c r="C58" s="3">
        <v>80326</v>
      </c>
      <c r="D58" s="3" t="s">
        <v>10</v>
      </c>
      <c r="E58" s="3" t="s">
        <v>557</v>
      </c>
      <c r="G58" s="4">
        <v>0</v>
      </c>
      <c r="H58" s="4">
        <v>4841.25</v>
      </c>
      <c r="I58" s="4">
        <v>1536815.87</v>
      </c>
    </row>
    <row r="59" spans="2:9" ht="25.5">
      <c r="B59" s="2">
        <v>45322</v>
      </c>
      <c r="C59" s="3">
        <v>80335</v>
      </c>
      <c r="D59" s="3" t="s">
        <v>249</v>
      </c>
      <c r="E59" s="3" t="s">
        <v>558</v>
      </c>
      <c r="G59" s="4">
        <v>10000</v>
      </c>
      <c r="H59" s="4">
        <v>0</v>
      </c>
      <c r="I59" s="4">
        <v>1546815.87</v>
      </c>
    </row>
    <row r="60" spans="2:9" ht="25.5">
      <c r="B60" s="2">
        <v>45322</v>
      </c>
      <c r="C60" s="3">
        <v>80361</v>
      </c>
      <c r="D60" s="3" t="s">
        <v>249</v>
      </c>
      <c r="E60" s="3" t="s">
        <v>559</v>
      </c>
      <c r="G60" s="4">
        <v>50000</v>
      </c>
      <c r="H60" s="4">
        <v>0</v>
      </c>
      <c r="I60" s="4">
        <v>1596815.87</v>
      </c>
    </row>
    <row r="61" spans="7:8" ht="22.5" customHeight="1">
      <c r="G61" s="5">
        <f>SUM(G9:G60)</f>
        <v>3251000</v>
      </c>
      <c r="H61" s="5">
        <f>SUM(H9:H60)</f>
        <v>2982344.8</v>
      </c>
    </row>
    <row r="62" spans="6:9" ht="18" customHeight="1">
      <c r="F62" s="162" t="s">
        <v>560</v>
      </c>
      <c r="G62" s="141"/>
      <c r="H62" s="141"/>
      <c r="I62" s="141"/>
    </row>
    <row r="63" ht="0.95" customHeight="1"/>
    <row r="64" spans="6:9" ht="18" customHeight="1">
      <c r="F64" s="162" t="s">
        <v>561</v>
      </c>
      <c r="G64" s="141"/>
      <c r="H64" s="141"/>
      <c r="I64" s="141"/>
    </row>
    <row r="65" spans="6:9" ht="18" customHeight="1">
      <c r="F65" s="162" t="s">
        <v>562</v>
      </c>
      <c r="G65" s="141"/>
      <c r="H65" s="141"/>
      <c r="I65" s="141"/>
    </row>
    <row r="66" ht="20.1" customHeight="1"/>
    <row r="67" spans="2:11" ht="15.75">
      <c r="B67" s="164"/>
      <c r="C67" s="165"/>
      <c r="D67" s="166"/>
      <c r="E67" s="166"/>
      <c r="F67" s="166"/>
      <c r="G67" s="166"/>
      <c r="H67" s="166"/>
      <c r="I67" s="166"/>
      <c r="J67" s="166"/>
      <c r="K67" s="167"/>
    </row>
    <row r="68" spans="2:11" ht="15.75">
      <c r="B68" s="168"/>
      <c r="C68" s="224"/>
      <c r="D68" s="224"/>
      <c r="E68" s="224"/>
      <c r="F68" s="224"/>
      <c r="G68" s="224"/>
      <c r="H68" s="224"/>
      <c r="I68" s="224"/>
      <c r="J68" s="224"/>
      <c r="K68" s="169"/>
    </row>
    <row r="69" spans="2:11" ht="15.75">
      <c r="B69" s="168"/>
      <c r="C69" s="224"/>
      <c r="D69" s="224"/>
      <c r="E69" s="224"/>
      <c r="F69" s="224"/>
      <c r="G69" s="224"/>
      <c r="H69" s="224"/>
      <c r="I69" s="224"/>
      <c r="J69" s="224"/>
      <c r="K69" s="169"/>
    </row>
    <row r="70" spans="2:11" ht="15.75">
      <c r="B70" s="168"/>
      <c r="C70" s="224"/>
      <c r="D70" s="224"/>
      <c r="E70" s="224"/>
      <c r="F70" s="224"/>
      <c r="G70" s="224"/>
      <c r="H70" s="224"/>
      <c r="I70" s="224"/>
      <c r="J70" s="224"/>
      <c r="K70" s="169"/>
    </row>
    <row r="71" spans="2:11" ht="15.75">
      <c r="B71" s="168"/>
      <c r="C71" s="224"/>
      <c r="D71" s="224"/>
      <c r="E71" s="224"/>
      <c r="F71" s="224"/>
      <c r="G71" s="224"/>
      <c r="H71" s="224"/>
      <c r="I71" s="224"/>
      <c r="J71" s="224"/>
      <c r="K71" s="169"/>
    </row>
    <row r="72" spans="2:11" ht="15.75">
      <c r="B72" s="168"/>
      <c r="C72" s="224"/>
      <c r="D72" s="224"/>
      <c r="E72" s="224"/>
      <c r="F72" s="224"/>
      <c r="G72" s="224"/>
      <c r="H72" s="224"/>
      <c r="I72" s="224"/>
      <c r="J72" s="224"/>
      <c r="K72" s="169"/>
    </row>
    <row r="73" spans="2:11" ht="15.75">
      <c r="B73" s="170" t="s">
        <v>141</v>
      </c>
      <c r="C73" s="225"/>
      <c r="D73" s="225"/>
      <c r="E73" s="225"/>
      <c r="F73" s="225"/>
      <c r="G73" s="225"/>
      <c r="H73" s="225"/>
      <c r="I73" s="225"/>
      <c r="J73" s="225"/>
      <c r="K73" s="171"/>
    </row>
    <row r="74" spans="2:11" ht="15">
      <c r="B74" s="172" t="s">
        <v>563</v>
      </c>
      <c r="C74" s="226"/>
      <c r="D74" s="226"/>
      <c r="E74" s="226"/>
      <c r="F74" s="226"/>
      <c r="G74" s="226"/>
      <c r="H74" s="226"/>
      <c r="I74" s="226"/>
      <c r="J74" s="226"/>
      <c r="K74" s="173"/>
    </row>
    <row r="75" spans="2:11" ht="15.75">
      <c r="B75" s="174" t="s">
        <v>564</v>
      </c>
      <c r="C75" s="227"/>
      <c r="D75" s="227"/>
      <c r="E75" s="227"/>
      <c r="F75" s="227"/>
      <c r="G75" s="227"/>
      <c r="H75" s="227"/>
      <c r="I75" s="227"/>
      <c r="J75" s="227"/>
      <c r="K75" s="176"/>
    </row>
    <row r="76" spans="2:11" ht="15.75">
      <c r="B76" s="177"/>
      <c r="C76" s="228"/>
      <c r="D76" s="228"/>
      <c r="E76" s="228"/>
      <c r="F76" s="228"/>
      <c r="G76" s="228"/>
      <c r="H76" s="228"/>
      <c r="I76" s="228"/>
      <c r="J76" s="228"/>
      <c r="K76" s="178"/>
    </row>
    <row r="77" spans="2:11" ht="15.75">
      <c r="B77" s="168"/>
      <c r="C77" s="229" t="s">
        <v>144</v>
      </c>
      <c r="D77" s="229"/>
      <c r="E77" s="229"/>
      <c r="F77" s="229"/>
      <c r="G77" s="229"/>
      <c r="H77" s="229"/>
      <c r="I77" s="229"/>
      <c r="J77" s="229"/>
      <c r="K77" s="179"/>
    </row>
    <row r="78" spans="2:11" ht="15.75">
      <c r="B78" s="168"/>
      <c r="C78" s="230" t="s">
        <v>565</v>
      </c>
      <c r="D78" s="230"/>
      <c r="E78" s="231"/>
      <c r="F78" s="231"/>
      <c r="G78" s="231"/>
      <c r="H78" s="231"/>
      <c r="I78" s="230" t="s">
        <v>146</v>
      </c>
      <c r="J78" s="230"/>
      <c r="K78" s="180" t="s">
        <v>566</v>
      </c>
    </row>
    <row r="79" spans="2:11" ht="15.75">
      <c r="B79" s="168"/>
      <c r="C79" s="232" t="s">
        <v>148</v>
      </c>
      <c r="D79" s="25" t="s">
        <v>149</v>
      </c>
      <c r="E79" s="26"/>
      <c r="F79" s="233"/>
      <c r="G79" s="28"/>
      <c r="H79" s="232"/>
      <c r="I79" s="232"/>
      <c r="J79" s="233"/>
      <c r="K79" s="182"/>
    </row>
    <row r="80" spans="2:11" ht="15.75">
      <c r="B80" s="168"/>
      <c r="C80" s="232" t="s">
        <v>150</v>
      </c>
      <c r="D80" s="234"/>
      <c r="E80" s="235"/>
      <c r="F80" s="233"/>
      <c r="G80" s="32"/>
      <c r="H80" s="232" t="s">
        <v>567</v>
      </c>
      <c r="I80" s="232"/>
      <c r="J80" s="233"/>
      <c r="K80" s="182"/>
    </row>
    <row r="81" spans="2:11" ht="16.5" thickBot="1">
      <c r="B81" s="207"/>
      <c r="C81" s="34"/>
      <c r="D81" s="35"/>
      <c r="E81" s="36"/>
      <c r="F81" s="37"/>
      <c r="G81" s="38"/>
      <c r="H81" s="34"/>
      <c r="I81" s="34"/>
      <c r="J81" s="37"/>
      <c r="K81" s="208"/>
    </row>
    <row r="82" spans="2:11" ht="16.5" thickTop="1">
      <c r="B82" s="185"/>
      <c r="C82" s="236"/>
      <c r="D82" s="236"/>
      <c r="E82" s="236"/>
      <c r="F82" s="236"/>
      <c r="G82" s="236"/>
      <c r="H82" s="236"/>
      <c r="I82" s="236"/>
      <c r="J82" s="236"/>
      <c r="K82" s="191"/>
    </row>
    <row r="83" spans="2:11" ht="15.75">
      <c r="B83" s="185"/>
      <c r="C83" s="236"/>
      <c r="D83" s="236"/>
      <c r="E83" s="236"/>
      <c r="F83" s="236"/>
      <c r="G83" s="236"/>
      <c r="H83" s="236"/>
      <c r="I83" s="236"/>
      <c r="J83" s="236"/>
      <c r="K83" s="186" t="s">
        <v>152</v>
      </c>
    </row>
    <row r="84" spans="2:11" ht="15.75">
      <c r="B84" s="185"/>
      <c r="C84" s="237" t="s">
        <v>153</v>
      </c>
      <c r="D84" s="237"/>
      <c r="E84" s="237"/>
      <c r="F84" s="237"/>
      <c r="G84" s="237"/>
      <c r="H84" s="238"/>
      <c r="I84" s="238"/>
      <c r="J84" s="238"/>
      <c r="K84" s="187">
        <v>1328160.67</v>
      </c>
    </row>
    <row r="85" spans="2:11" ht="15.75">
      <c r="B85" s="185"/>
      <c r="C85" s="236"/>
      <c r="D85" s="236"/>
      <c r="E85" s="236"/>
      <c r="F85" s="236"/>
      <c r="G85" s="236"/>
      <c r="H85" s="236"/>
      <c r="I85" s="236"/>
      <c r="J85" s="236"/>
      <c r="K85" s="187"/>
    </row>
    <row r="86" spans="2:11" ht="15.75">
      <c r="B86" s="185"/>
      <c r="C86" s="239" t="s">
        <v>154</v>
      </c>
      <c r="D86" s="239"/>
      <c r="E86" s="239"/>
      <c r="F86" s="239"/>
      <c r="G86" s="239"/>
      <c r="H86" s="236"/>
      <c r="I86" s="236"/>
      <c r="J86" s="236"/>
      <c r="K86" s="187"/>
    </row>
    <row r="87" spans="2:11" ht="15.75">
      <c r="B87" s="185"/>
      <c r="C87" s="236" t="s">
        <v>155</v>
      </c>
      <c r="D87" s="236"/>
      <c r="E87" s="236"/>
      <c r="F87" s="236"/>
      <c r="G87" s="236"/>
      <c r="H87" s="240"/>
      <c r="I87" s="240"/>
      <c r="J87" s="240"/>
      <c r="K87" s="187">
        <v>3251000</v>
      </c>
    </row>
    <row r="88" spans="2:11" ht="15.75">
      <c r="B88" s="185"/>
      <c r="C88" s="236"/>
      <c r="D88" s="236"/>
      <c r="E88" s="236"/>
      <c r="F88" s="236"/>
      <c r="G88" s="236"/>
      <c r="H88" s="241"/>
      <c r="I88" s="241"/>
      <c r="J88" s="241"/>
      <c r="K88" s="187">
        <v>0</v>
      </c>
    </row>
    <row r="89" spans="2:11" ht="15.75">
      <c r="B89" s="185"/>
      <c r="C89" s="236"/>
      <c r="D89" s="236"/>
      <c r="E89" s="236"/>
      <c r="F89" s="236"/>
      <c r="G89" s="236"/>
      <c r="H89" s="238"/>
      <c r="I89" s="238"/>
      <c r="J89" s="238"/>
      <c r="K89" s="187">
        <v>0</v>
      </c>
    </row>
    <row r="90" spans="2:11" ht="15.75">
      <c r="B90" s="185"/>
      <c r="C90" s="236"/>
      <c r="D90" s="236"/>
      <c r="E90" s="236"/>
      <c r="F90" s="236"/>
      <c r="G90" s="236"/>
      <c r="H90" s="242"/>
      <c r="I90" s="242"/>
      <c r="J90" s="242"/>
      <c r="K90" s="187"/>
    </row>
    <row r="91" spans="2:11" ht="15.75">
      <c r="B91" s="185"/>
      <c r="C91" s="237" t="s">
        <v>158</v>
      </c>
      <c r="D91" s="237"/>
      <c r="E91" s="237"/>
      <c r="F91" s="237"/>
      <c r="G91" s="237"/>
      <c r="H91" s="236"/>
      <c r="I91" s="236"/>
      <c r="J91" s="236"/>
      <c r="K91" s="209">
        <f>+K84+K87+K88+K89</f>
        <v>4579160.67</v>
      </c>
    </row>
    <row r="92" spans="2:11" ht="15.75">
      <c r="B92" s="185"/>
      <c r="C92" s="236"/>
      <c r="D92" s="236"/>
      <c r="E92" s="236"/>
      <c r="F92" s="236"/>
      <c r="G92" s="236"/>
      <c r="H92" s="236"/>
      <c r="I92" s="236"/>
      <c r="J92" s="236"/>
      <c r="K92" s="187"/>
    </row>
    <row r="93" spans="2:11" ht="15.75">
      <c r="B93" s="185"/>
      <c r="C93" s="239" t="s">
        <v>159</v>
      </c>
      <c r="D93" s="239"/>
      <c r="E93" s="239"/>
      <c r="F93" s="239"/>
      <c r="G93" s="239"/>
      <c r="H93" s="236"/>
      <c r="I93" s="236"/>
      <c r="J93" s="236"/>
      <c r="K93" s="187"/>
    </row>
    <row r="94" spans="2:11" ht="15.75">
      <c r="B94" s="185"/>
      <c r="C94" s="236" t="s">
        <v>193</v>
      </c>
      <c r="D94" s="236"/>
      <c r="E94" s="236"/>
      <c r="F94" s="236"/>
      <c r="G94" s="236"/>
      <c r="H94" s="238"/>
      <c r="I94" s="238"/>
      <c r="J94" s="238"/>
      <c r="K94" s="187">
        <v>0</v>
      </c>
    </row>
    <row r="95" spans="2:11" ht="15.75">
      <c r="B95" s="185"/>
      <c r="C95" s="236" t="s">
        <v>194</v>
      </c>
      <c r="D95" s="236"/>
      <c r="E95" s="236"/>
      <c r="F95" s="236"/>
      <c r="G95" s="236"/>
      <c r="H95" s="242"/>
      <c r="I95" s="242"/>
      <c r="J95" s="242"/>
      <c r="K95" s="187">
        <v>2977503.55</v>
      </c>
    </row>
    <row r="96" spans="2:11" ht="15.75">
      <c r="B96" s="185"/>
      <c r="C96" s="236" t="s">
        <v>161</v>
      </c>
      <c r="D96" s="236"/>
      <c r="E96" s="236"/>
      <c r="F96" s="236"/>
      <c r="G96" s="236"/>
      <c r="H96" s="238"/>
      <c r="I96" s="238"/>
      <c r="J96" s="238"/>
      <c r="K96" s="187"/>
    </row>
    <row r="97" spans="2:11" ht="15.75">
      <c r="B97" s="185"/>
      <c r="C97" s="236" t="s">
        <v>195</v>
      </c>
      <c r="D97" s="236"/>
      <c r="E97" s="236"/>
      <c r="F97" s="236"/>
      <c r="G97" s="236"/>
      <c r="H97" s="242"/>
      <c r="I97" s="242"/>
      <c r="J97" s="242"/>
      <c r="K97" s="187">
        <v>4841.25</v>
      </c>
    </row>
    <row r="98" spans="2:11" ht="15.75">
      <c r="B98" s="185"/>
      <c r="C98" s="236"/>
      <c r="D98" s="236"/>
      <c r="E98" s="236"/>
      <c r="F98" s="236"/>
      <c r="G98" s="236"/>
      <c r="H98" s="242"/>
      <c r="I98" s="242"/>
      <c r="J98" s="242"/>
      <c r="K98" s="187"/>
    </row>
    <row r="99" spans="2:11" ht="16.5" thickBot="1">
      <c r="B99" s="185"/>
      <c r="C99" s="237" t="s">
        <v>162</v>
      </c>
      <c r="D99" s="237"/>
      <c r="E99" s="237"/>
      <c r="F99" s="237"/>
      <c r="G99" s="237"/>
      <c r="H99" s="238"/>
      <c r="I99" s="238"/>
      <c r="J99" s="238"/>
      <c r="K99" s="210">
        <f>+K91-K94-K95-K97</f>
        <v>1596815.87</v>
      </c>
    </row>
    <row r="100" spans="2:11" ht="16.5" thickTop="1">
      <c r="B100" s="185"/>
      <c r="C100" s="242"/>
      <c r="D100" s="242"/>
      <c r="E100" s="242"/>
      <c r="F100" s="242"/>
      <c r="G100" s="242"/>
      <c r="H100" s="242"/>
      <c r="I100" s="242"/>
      <c r="J100" s="242"/>
      <c r="K100" s="211"/>
    </row>
    <row r="101" spans="2:11" ht="15.75">
      <c r="B101" s="185"/>
      <c r="C101" s="236"/>
      <c r="D101" s="236"/>
      <c r="E101" s="236"/>
      <c r="F101" s="236"/>
      <c r="G101" s="236"/>
      <c r="H101" s="236"/>
      <c r="I101" s="236"/>
      <c r="J101" s="236"/>
      <c r="K101" s="191"/>
    </row>
    <row r="102" spans="2:11" ht="15.75">
      <c r="B102" s="185"/>
      <c r="C102" s="236"/>
      <c r="D102" s="236"/>
      <c r="E102" s="236"/>
      <c r="F102" s="236"/>
      <c r="G102" s="236"/>
      <c r="H102" s="236"/>
      <c r="I102" s="236"/>
      <c r="J102" s="236"/>
      <c r="K102" s="186" t="s">
        <v>163</v>
      </c>
    </row>
    <row r="103" spans="2:11" ht="15.75">
      <c r="B103" s="185"/>
      <c r="C103" s="237" t="s">
        <v>164</v>
      </c>
      <c r="D103" s="237"/>
      <c r="E103" s="237"/>
      <c r="F103" s="237"/>
      <c r="G103" s="237"/>
      <c r="H103" s="238"/>
      <c r="I103" s="238"/>
      <c r="J103" s="238"/>
      <c r="K103" s="187">
        <v>1749279.14</v>
      </c>
    </row>
    <row r="104" spans="2:11" ht="15.75">
      <c r="B104" s="185"/>
      <c r="C104" s="237"/>
      <c r="D104" s="237"/>
      <c r="E104" s="237"/>
      <c r="F104" s="237"/>
      <c r="G104" s="237"/>
      <c r="H104" s="242"/>
      <c r="I104" s="242"/>
      <c r="J104" s="242"/>
      <c r="K104" s="187"/>
    </row>
    <row r="105" spans="2:11" ht="15.75">
      <c r="B105" s="185"/>
      <c r="C105" s="239" t="s">
        <v>154</v>
      </c>
      <c r="D105" s="239"/>
      <c r="E105" s="239"/>
      <c r="F105" s="239"/>
      <c r="G105" s="239"/>
      <c r="H105" s="236"/>
      <c r="I105" s="236"/>
      <c r="J105" s="236"/>
      <c r="K105" s="192"/>
    </row>
    <row r="106" spans="2:11" ht="15.75">
      <c r="B106" s="185"/>
      <c r="C106" s="236" t="s">
        <v>165</v>
      </c>
      <c r="D106" s="236"/>
      <c r="E106" s="236"/>
      <c r="F106" s="236"/>
      <c r="G106" s="236"/>
      <c r="H106" s="238"/>
      <c r="I106" s="238"/>
      <c r="J106" s="238"/>
      <c r="K106" s="187">
        <v>0</v>
      </c>
    </row>
    <row r="107" spans="2:11" ht="15.75">
      <c r="B107" s="185"/>
      <c r="C107" s="237" t="s">
        <v>158</v>
      </c>
      <c r="D107" s="237"/>
      <c r="E107" s="237"/>
      <c r="F107" s="237"/>
      <c r="G107" s="237"/>
      <c r="H107" s="243"/>
      <c r="I107" s="243"/>
      <c r="J107" s="243"/>
      <c r="K107" s="212">
        <f>SUM(K103:K106)</f>
        <v>1749279.14</v>
      </c>
    </row>
    <row r="108" spans="2:11" ht="15.75">
      <c r="B108" s="185"/>
      <c r="C108" s="236"/>
      <c r="D108" s="236"/>
      <c r="E108" s="236"/>
      <c r="F108" s="236"/>
      <c r="G108" s="236"/>
      <c r="H108" s="236"/>
      <c r="I108" s="236"/>
      <c r="J108" s="236"/>
      <c r="K108" s="192"/>
    </row>
    <row r="109" spans="2:11" ht="15.75">
      <c r="B109" s="185"/>
      <c r="C109" s="239" t="s">
        <v>159</v>
      </c>
      <c r="D109" s="239"/>
      <c r="E109" s="239"/>
      <c r="F109" s="239"/>
      <c r="G109" s="239"/>
      <c r="H109" s="236"/>
      <c r="I109" s="236"/>
      <c r="J109" s="236"/>
      <c r="K109" s="187"/>
    </row>
    <row r="110" spans="2:11" ht="15.75">
      <c r="B110" s="185"/>
      <c r="C110" s="236" t="s">
        <v>196</v>
      </c>
      <c r="D110" s="236"/>
      <c r="E110" s="236"/>
      <c r="F110" s="236"/>
      <c r="G110" s="236"/>
      <c r="H110" s="243"/>
      <c r="I110" s="243"/>
      <c r="J110" s="243"/>
      <c r="K110" s="187">
        <v>152463.27</v>
      </c>
    </row>
    <row r="111" spans="2:11" ht="15.75">
      <c r="B111" s="185"/>
      <c r="C111" s="236"/>
      <c r="D111" s="236"/>
      <c r="E111" s="236"/>
      <c r="F111" s="236"/>
      <c r="G111" s="236"/>
      <c r="H111" s="244"/>
      <c r="I111" s="244"/>
      <c r="J111" s="244"/>
      <c r="K111" s="187"/>
    </row>
    <row r="112" spans="2:11" ht="16.5" thickBot="1">
      <c r="B112" s="185"/>
      <c r="C112" s="237" t="s">
        <v>162</v>
      </c>
      <c r="D112" s="237"/>
      <c r="E112" s="237"/>
      <c r="F112" s="237"/>
      <c r="G112" s="237"/>
      <c r="H112" s="236"/>
      <c r="I112" s="236"/>
      <c r="J112" s="236"/>
      <c r="K112" s="210">
        <f>SUM(K107-K110)</f>
        <v>1596815.8699999999</v>
      </c>
    </row>
    <row r="113" spans="2:11" ht="17.25" thickBot="1" thickTop="1">
      <c r="B113" s="193"/>
      <c r="C113" s="61"/>
      <c r="D113" s="61"/>
      <c r="E113" s="61"/>
      <c r="F113" s="61"/>
      <c r="G113" s="61"/>
      <c r="H113" s="62"/>
      <c r="I113" s="62"/>
      <c r="J113" s="62"/>
      <c r="K113" s="194"/>
    </row>
    <row r="114" spans="2:11" ht="16.5" thickTop="1">
      <c r="B114" s="185"/>
      <c r="C114" s="237"/>
      <c r="D114" s="237"/>
      <c r="E114" s="237"/>
      <c r="F114" s="237"/>
      <c r="G114" s="237"/>
      <c r="H114" s="236"/>
      <c r="I114" s="236"/>
      <c r="J114" s="236"/>
      <c r="K114" s="195"/>
    </row>
    <row r="115" spans="2:11" ht="15.75">
      <c r="B115" s="185"/>
      <c r="C115" s="237"/>
      <c r="D115" s="237"/>
      <c r="E115" s="237"/>
      <c r="F115" s="237"/>
      <c r="G115" s="237"/>
      <c r="H115" s="236"/>
      <c r="I115" s="236"/>
      <c r="J115" s="236"/>
      <c r="K115" s="195"/>
    </row>
    <row r="116" spans="2:11" ht="15.75">
      <c r="B116" s="185"/>
      <c r="C116" s="237"/>
      <c r="D116" s="237"/>
      <c r="E116" s="237"/>
      <c r="F116" s="237"/>
      <c r="G116" s="237"/>
      <c r="H116" s="236"/>
      <c r="I116" s="236"/>
      <c r="J116" s="236"/>
      <c r="K116" s="196"/>
    </row>
    <row r="117" spans="2:11" ht="15.75">
      <c r="B117" s="213"/>
      <c r="C117" s="132" t="s">
        <v>568</v>
      </c>
      <c r="D117" s="132"/>
      <c r="E117" s="221"/>
      <c r="F117" s="69" t="s">
        <v>197</v>
      </c>
      <c r="G117" s="69" t="s">
        <v>168</v>
      </c>
      <c r="H117" s="245"/>
      <c r="I117" s="132" t="s">
        <v>239</v>
      </c>
      <c r="J117" s="132"/>
      <c r="K117" s="246"/>
    </row>
    <row r="118" spans="2:11" ht="15.75">
      <c r="B118" s="185"/>
      <c r="C118" s="133" t="s">
        <v>170</v>
      </c>
      <c r="D118" s="133"/>
      <c r="E118" s="242"/>
      <c r="F118" s="247" t="s">
        <v>171</v>
      </c>
      <c r="G118" s="236" t="s">
        <v>171</v>
      </c>
      <c r="H118" s="247"/>
      <c r="I118" s="238" t="s">
        <v>172</v>
      </c>
      <c r="J118" s="238"/>
      <c r="K118" s="199"/>
    </row>
    <row r="119" spans="2:11" ht="15.75">
      <c r="B119" s="185"/>
      <c r="C119" s="236"/>
      <c r="D119" s="236"/>
      <c r="E119" s="242"/>
      <c r="F119" s="242"/>
      <c r="G119" s="242"/>
      <c r="H119" s="242"/>
      <c r="I119" s="236"/>
      <c r="J119" s="242"/>
      <c r="K119" s="200"/>
    </row>
    <row r="120" spans="2:11" ht="15.75">
      <c r="B120" s="213"/>
      <c r="C120" s="132" t="s">
        <v>569</v>
      </c>
      <c r="D120" s="132"/>
      <c r="E120" s="221"/>
      <c r="F120" s="69" t="s">
        <v>174</v>
      </c>
      <c r="G120" s="69" t="s">
        <v>174</v>
      </c>
      <c r="H120" s="245"/>
      <c r="I120" s="273" t="s">
        <v>570</v>
      </c>
      <c r="J120" s="273"/>
      <c r="K120" s="215"/>
    </row>
    <row r="121" spans="2:11" ht="15.75">
      <c r="B121" s="202"/>
      <c r="C121" s="223" t="s">
        <v>176</v>
      </c>
      <c r="D121" s="223"/>
      <c r="E121" s="216"/>
      <c r="F121" s="217" t="s">
        <v>177</v>
      </c>
      <c r="G121" s="217"/>
      <c r="H121" s="217"/>
      <c r="I121" s="218" t="s">
        <v>178</v>
      </c>
      <c r="J121" s="218"/>
      <c r="K121" s="219"/>
    </row>
  </sheetData>
  <protectedRanges>
    <protectedRange sqref="F117" name="Rango1_2_1"/>
    <protectedRange sqref="F120" name="Rango1_2_1_1"/>
    <protectedRange sqref="J79:J81" name="Rango1_1"/>
    <protectedRange sqref="I120" name="Rango1_2_1_1_2"/>
    <protectedRange sqref="C117" name="Rango1_2_1_4"/>
    <protectedRange sqref="C120" name="Rango1_2_1_1_3"/>
    <protectedRange sqref="G117" name="Rango1_2_1_2_1"/>
    <protectedRange sqref="G120" name="Rango1_2_1_1_1_2"/>
    <protectedRange sqref="I117:K117" name="Rango1_2_1_3"/>
  </protectedRanges>
  <mergeCells count="26">
    <mergeCell ref="C118:D118"/>
    <mergeCell ref="C121:D121"/>
    <mergeCell ref="C117:D117"/>
    <mergeCell ref="C120:D120"/>
    <mergeCell ref="F121:H121"/>
    <mergeCell ref="I117:K117"/>
    <mergeCell ref="I121:K121"/>
    <mergeCell ref="I118:K118"/>
    <mergeCell ref="H96:J96"/>
    <mergeCell ref="H99:J99"/>
    <mergeCell ref="H103:J103"/>
    <mergeCell ref="H106:J106"/>
    <mergeCell ref="H107:J107"/>
    <mergeCell ref="H110:J110"/>
    <mergeCell ref="B74:K74"/>
    <mergeCell ref="B75:K75"/>
    <mergeCell ref="H84:J84"/>
    <mergeCell ref="H87:J87"/>
    <mergeCell ref="H89:J89"/>
    <mergeCell ref="H94:J94"/>
    <mergeCell ref="B2:I2"/>
    <mergeCell ref="B4:I4"/>
    <mergeCell ref="F62:I62"/>
    <mergeCell ref="F64:I64"/>
    <mergeCell ref="F65:I65"/>
    <mergeCell ref="B73:K7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5AB5-6D97-42ED-A1BB-8BDBB9B14B2C}">
  <dimension ref="B2:K69"/>
  <sheetViews>
    <sheetView workbookViewId="0" topLeftCell="A1">
      <selection activeCell="E13" sqref="E1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219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2149810.28</v>
      </c>
      <c r="H8" s="81">
        <v>2149810.28</v>
      </c>
      <c r="I8" s="81">
        <v>0</v>
      </c>
    </row>
    <row r="10" spans="7:8" ht="15">
      <c r="G10" s="102">
        <f>SUM(G9:G9)</f>
        <v>0</v>
      </c>
      <c r="H10" s="102">
        <f>SUM(H9:H9)</f>
        <v>0</v>
      </c>
    </row>
    <row r="11" spans="6:9" ht="15">
      <c r="F11" s="143" t="s">
        <v>220</v>
      </c>
      <c r="G11" s="141"/>
      <c r="H11" s="141"/>
      <c r="I11" s="141"/>
    </row>
    <row r="13" spans="6:9" ht="15">
      <c r="F13" s="143" t="s">
        <v>221</v>
      </c>
      <c r="G13" s="141"/>
      <c r="H13" s="141"/>
      <c r="I13" s="141"/>
    </row>
    <row r="14" spans="6:9" ht="15">
      <c r="F14" s="143" t="s">
        <v>222</v>
      </c>
      <c r="G14" s="141"/>
      <c r="H14" s="141"/>
      <c r="I14" s="141"/>
    </row>
    <row r="16" ht="15.75" thickBot="1"/>
    <row r="17" spans="2:11" ht="15.75">
      <c r="B17" s="101"/>
      <c r="C17" s="8"/>
      <c r="D17" s="8"/>
      <c r="E17" s="8"/>
      <c r="F17" s="8"/>
      <c r="G17" s="8"/>
      <c r="H17" s="8"/>
      <c r="I17" s="8"/>
      <c r="J17" s="8"/>
      <c r="K17" s="9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44" t="s">
        <v>141</v>
      </c>
      <c r="C21" s="145"/>
      <c r="D21" s="145"/>
      <c r="E21" s="145"/>
      <c r="F21" s="145"/>
      <c r="G21" s="145"/>
      <c r="H21" s="145"/>
      <c r="I21" s="145"/>
      <c r="J21" s="145"/>
      <c r="K21" s="146"/>
    </row>
    <row r="22" spans="2:11" ht="15">
      <c r="B22" s="136" t="s">
        <v>223</v>
      </c>
      <c r="C22" s="137"/>
      <c r="D22" s="137"/>
      <c r="E22" s="137"/>
      <c r="F22" s="137"/>
      <c r="G22" s="137"/>
      <c r="H22" s="137"/>
      <c r="I22" s="137"/>
      <c r="J22" s="137"/>
      <c r="K22" s="138"/>
    </row>
    <row r="23" spans="2:11" ht="15.75" customHeight="1">
      <c r="B23" s="149" t="s">
        <v>224</v>
      </c>
      <c r="C23" s="150"/>
      <c r="D23" s="150"/>
      <c r="E23" s="150"/>
      <c r="F23" s="150"/>
      <c r="G23" s="150"/>
      <c r="H23" s="150"/>
      <c r="I23" s="150"/>
      <c r="J23" s="150"/>
      <c r="K23" s="151"/>
    </row>
    <row r="24" spans="2:11" ht="15.75">
      <c r="B24" s="16"/>
      <c r="C24" s="17"/>
      <c r="D24" s="17"/>
      <c r="E24" s="17"/>
      <c r="F24" s="17"/>
      <c r="G24" s="17"/>
      <c r="H24" s="17"/>
      <c r="I24" s="17"/>
      <c r="J24" s="17"/>
      <c r="K24" s="18"/>
    </row>
    <row r="25" spans="2:11" ht="15.75">
      <c r="B25" s="10"/>
      <c r="C25" s="19" t="s">
        <v>144</v>
      </c>
      <c r="D25" s="19"/>
      <c r="E25" s="19"/>
      <c r="F25" s="19"/>
      <c r="G25" s="19"/>
      <c r="H25" s="19"/>
      <c r="I25" s="19"/>
      <c r="J25" s="19"/>
      <c r="K25" s="20"/>
    </row>
    <row r="26" spans="2:11" ht="15.75">
      <c r="B26" s="10"/>
      <c r="C26" s="21" t="s">
        <v>225</v>
      </c>
      <c r="D26" s="21"/>
      <c r="E26" s="22"/>
      <c r="F26" s="22"/>
      <c r="G26" s="22"/>
      <c r="H26" s="22"/>
      <c r="I26" s="21" t="s">
        <v>146</v>
      </c>
      <c r="J26" s="21"/>
      <c r="K26" s="23" t="s">
        <v>226</v>
      </c>
    </row>
    <row r="27" spans="2:11" ht="15.75">
      <c r="B27" s="10"/>
      <c r="C27" s="24" t="s">
        <v>148</v>
      </c>
      <c r="D27" s="25" t="s">
        <v>149</v>
      </c>
      <c r="E27" s="26"/>
      <c r="F27" s="83"/>
      <c r="G27" s="32"/>
      <c r="H27" s="84"/>
      <c r="I27" s="24"/>
      <c r="J27" s="27"/>
      <c r="K27" s="85"/>
    </row>
    <row r="28" spans="2:11" ht="15.75">
      <c r="B28" s="10"/>
      <c r="C28" s="24" t="s">
        <v>150</v>
      </c>
      <c r="D28" s="30"/>
      <c r="E28" s="31"/>
      <c r="F28" s="27"/>
      <c r="G28" s="32"/>
      <c r="H28" s="24" t="s">
        <v>190</v>
      </c>
      <c r="I28" s="24"/>
      <c r="J28" s="27"/>
      <c r="K28" s="29"/>
    </row>
    <row r="29" spans="2:11" ht="16.5" thickBot="1">
      <c r="B29" s="10"/>
      <c r="C29" s="24"/>
      <c r="D29" s="30"/>
      <c r="E29" s="31"/>
      <c r="F29" s="27"/>
      <c r="G29" s="28"/>
      <c r="H29" s="24"/>
      <c r="I29" s="24"/>
      <c r="J29" s="27"/>
      <c r="K29" s="29"/>
    </row>
    <row r="30" spans="2:11" ht="16.5" thickTop="1">
      <c r="B30" s="86"/>
      <c r="C30" s="87"/>
      <c r="D30" s="87"/>
      <c r="E30" s="87"/>
      <c r="F30" s="87"/>
      <c r="G30" s="87"/>
      <c r="H30" s="87"/>
      <c r="I30" s="87"/>
      <c r="J30" s="87"/>
      <c r="K30" s="88"/>
    </row>
    <row r="31" spans="2:11" ht="15.75">
      <c r="B31" s="40"/>
      <c r="C31" s="41"/>
      <c r="D31" s="41"/>
      <c r="E31" s="41"/>
      <c r="F31" s="41"/>
      <c r="G31" s="41"/>
      <c r="H31" s="41"/>
      <c r="I31" s="41"/>
      <c r="J31" s="41"/>
      <c r="K31" s="43" t="s">
        <v>152</v>
      </c>
    </row>
    <row r="32" spans="2:11" ht="15.75">
      <c r="B32" s="40"/>
      <c r="C32" s="44" t="s">
        <v>153</v>
      </c>
      <c r="D32" s="44"/>
      <c r="E32" s="44"/>
      <c r="F32" s="44"/>
      <c r="G32" s="44"/>
      <c r="H32" s="134"/>
      <c r="I32" s="134"/>
      <c r="J32" s="134"/>
      <c r="K32" s="46">
        <v>0</v>
      </c>
    </row>
    <row r="33" spans="2:11" ht="15.75">
      <c r="B33" s="40"/>
      <c r="C33" s="41"/>
      <c r="D33" s="41"/>
      <c r="E33" s="41"/>
      <c r="F33" s="41"/>
      <c r="G33" s="41"/>
      <c r="H33" s="41"/>
      <c r="I33" s="41"/>
      <c r="J33" s="41"/>
      <c r="K33" s="46"/>
    </row>
    <row r="34" spans="2:11" ht="15.75">
      <c r="B34" s="40"/>
      <c r="C34" s="47" t="s">
        <v>154</v>
      </c>
      <c r="D34" s="47"/>
      <c r="E34" s="47"/>
      <c r="F34" s="47"/>
      <c r="G34" s="47"/>
      <c r="H34" s="41"/>
      <c r="I34" s="41"/>
      <c r="J34" s="41"/>
      <c r="K34" s="46"/>
    </row>
    <row r="35" spans="2:11" ht="15.75">
      <c r="B35" s="40"/>
      <c r="C35" s="41" t="s">
        <v>227</v>
      </c>
      <c r="D35" s="41"/>
      <c r="E35" s="41"/>
      <c r="F35" s="41"/>
      <c r="G35" s="41"/>
      <c r="H35" s="139"/>
      <c r="I35" s="139"/>
      <c r="J35" s="139"/>
      <c r="K35" s="46">
        <v>0</v>
      </c>
    </row>
    <row r="36" spans="2:11" ht="15.75">
      <c r="B36" s="40"/>
      <c r="C36" s="41" t="s">
        <v>192</v>
      </c>
      <c r="D36" s="41"/>
      <c r="E36" s="41"/>
      <c r="F36" s="41"/>
      <c r="G36" s="41"/>
      <c r="H36" s="134"/>
      <c r="I36" s="134"/>
      <c r="J36" s="134"/>
      <c r="K36" s="46"/>
    </row>
    <row r="37" spans="2:11" ht="15.75">
      <c r="B37" s="40"/>
      <c r="C37" s="41"/>
      <c r="D37" s="41"/>
      <c r="E37" s="41"/>
      <c r="F37" s="41"/>
      <c r="G37" s="41"/>
      <c r="H37" s="45"/>
      <c r="I37" s="45"/>
      <c r="J37" s="45"/>
      <c r="K37" s="46"/>
    </row>
    <row r="38" spans="2:11" ht="15.75">
      <c r="B38" s="40"/>
      <c r="C38" s="44" t="s">
        <v>158</v>
      </c>
      <c r="D38" s="44"/>
      <c r="E38" s="44"/>
      <c r="F38" s="44"/>
      <c r="G38" s="44"/>
      <c r="H38" s="41"/>
      <c r="I38" s="41"/>
      <c r="J38" s="41"/>
      <c r="K38" s="89">
        <f>+K32+K35</f>
        <v>0</v>
      </c>
    </row>
    <row r="39" spans="2:11" ht="15.75">
      <c r="B39" s="40"/>
      <c r="C39" s="41"/>
      <c r="D39" s="41"/>
      <c r="E39" s="41"/>
      <c r="F39" s="41"/>
      <c r="G39" s="41"/>
      <c r="H39" s="41"/>
      <c r="I39" s="41"/>
      <c r="J39" s="41"/>
      <c r="K39" s="46"/>
    </row>
    <row r="40" spans="2:11" ht="15.75">
      <c r="B40" s="40"/>
      <c r="C40" s="47" t="s">
        <v>159</v>
      </c>
      <c r="D40" s="47"/>
      <c r="E40" s="47"/>
      <c r="F40" s="47"/>
      <c r="G40" s="47"/>
      <c r="H40" s="41"/>
      <c r="I40" s="41"/>
      <c r="J40" s="41"/>
      <c r="K40" s="46"/>
    </row>
    <row r="41" spans="2:11" ht="15.75">
      <c r="B41" s="40"/>
      <c r="C41" s="41" t="s">
        <v>193</v>
      </c>
      <c r="D41" s="41"/>
      <c r="E41" s="41"/>
      <c r="F41" s="41"/>
      <c r="G41" s="41"/>
      <c r="H41" s="134"/>
      <c r="I41" s="134"/>
      <c r="J41" s="134"/>
      <c r="K41" s="46"/>
    </row>
    <row r="42" spans="2:11" ht="15.75">
      <c r="B42" s="40"/>
      <c r="C42" s="41" t="s">
        <v>228</v>
      </c>
      <c r="D42" s="41"/>
      <c r="E42" s="41"/>
      <c r="F42" s="41"/>
      <c r="G42" s="41"/>
      <c r="H42" s="45"/>
      <c r="I42" s="45"/>
      <c r="J42" s="45"/>
      <c r="K42" s="46">
        <v>0</v>
      </c>
    </row>
    <row r="43" spans="2:11" ht="15.75">
      <c r="B43" s="40"/>
      <c r="C43" s="41" t="s">
        <v>161</v>
      </c>
      <c r="D43" s="41"/>
      <c r="E43" s="41"/>
      <c r="F43" s="41"/>
      <c r="G43" s="41"/>
      <c r="H43" s="134"/>
      <c r="I43" s="134"/>
      <c r="J43" s="134"/>
      <c r="K43" s="46"/>
    </row>
    <row r="44" spans="2:11" ht="15.75">
      <c r="B44" s="40"/>
      <c r="C44" s="41" t="s">
        <v>195</v>
      </c>
      <c r="D44" s="41"/>
      <c r="E44" s="41"/>
      <c r="F44" s="41"/>
      <c r="G44" s="41"/>
      <c r="H44" s="45"/>
      <c r="I44" s="45"/>
      <c r="J44" s="45"/>
      <c r="K44" s="46"/>
    </row>
    <row r="45" spans="2:11" ht="15.75">
      <c r="B45" s="40"/>
      <c r="C45" s="41"/>
      <c r="D45" s="41"/>
      <c r="E45" s="41"/>
      <c r="F45" s="41"/>
      <c r="G45" s="41"/>
      <c r="H45" s="45"/>
      <c r="I45" s="45"/>
      <c r="J45" s="45"/>
      <c r="K45" s="46"/>
    </row>
    <row r="46" spans="2:11" ht="16.5" thickBot="1">
      <c r="B46" s="40"/>
      <c r="C46" s="44" t="s">
        <v>162</v>
      </c>
      <c r="D46" s="44"/>
      <c r="E46" s="44"/>
      <c r="F46" s="44"/>
      <c r="G46" s="44"/>
      <c r="H46" s="134"/>
      <c r="I46" s="134"/>
      <c r="J46" s="134"/>
      <c r="K46" s="52">
        <f>+K38-K41-K42</f>
        <v>0</v>
      </c>
    </row>
    <row r="47" spans="2:11" ht="16.5" thickTop="1">
      <c r="B47" s="40"/>
      <c r="C47" s="90"/>
      <c r="D47" s="90"/>
      <c r="E47" s="90"/>
      <c r="F47" s="90"/>
      <c r="G47" s="90"/>
      <c r="H47" s="90"/>
      <c r="I47" s="90"/>
      <c r="J47" s="90"/>
      <c r="K47" s="91"/>
    </row>
    <row r="48" spans="2:11" ht="15.75">
      <c r="B48" s="40"/>
      <c r="C48" s="41"/>
      <c r="D48" s="41"/>
      <c r="E48" s="41"/>
      <c r="F48" s="41"/>
      <c r="G48" s="41"/>
      <c r="H48" s="41"/>
      <c r="I48" s="41"/>
      <c r="J48" s="41"/>
      <c r="K48" s="42"/>
    </row>
    <row r="49" spans="2:11" ht="15.75">
      <c r="B49" s="40"/>
      <c r="C49" s="41"/>
      <c r="D49" s="41"/>
      <c r="E49" s="41"/>
      <c r="F49" s="41"/>
      <c r="G49" s="41"/>
      <c r="H49" s="41"/>
      <c r="I49" s="41"/>
      <c r="J49" s="41"/>
      <c r="K49" s="43" t="s">
        <v>163</v>
      </c>
    </row>
    <row r="50" spans="2:11" ht="15.75">
      <c r="B50" s="40"/>
      <c r="C50" s="44" t="s">
        <v>164</v>
      </c>
      <c r="D50" s="44"/>
      <c r="E50" s="44"/>
      <c r="F50" s="44"/>
      <c r="G50" s="44"/>
      <c r="H50" s="134"/>
      <c r="I50" s="134"/>
      <c r="J50" s="134"/>
      <c r="K50" s="46">
        <v>0</v>
      </c>
    </row>
    <row r="51" spans="2:11" ht="15.75">
      <c r="B51" s="40"/>
      <c r="C51" s="44"/>
      <c r="D51" s="44"/>
      <c r="E51" s="44"/>
      <c r="F51" s="44"/>
      <c r="G51" s="44"/>
      <c r="H51" s="45"/>
      <c r="I51" s="45"/>
      <c r="J51" s="45"/>
      <c r="K51" s="46"/>
    </row>
    <row r="52" spans="2:11" ht="15.75">
      <c r="B52" s="40"/>
      <c r="C52" s="47" t="s">
        <v>154</v>
      </c>
      <c r="D52" s="47"/>
      <c r="E52" s="47"/>
      <c r="F52" s="47"/>
      <c r="G52" s="47"/>
      <c r="H52" s="41"/>
      <c r="I52" s="41"/>
      <c r="J52" s="41"/>
      <c r="K52" s="54"/>
    </row>
    <row r="53" spans="2:11" ht="15.75">
      <c r="B53" s="40"/>
      <c r="C53" s="41" t="s">
        <v>165</v>
      </c>
      <c r="D53" s="41"/>
      <c r="E53" s="41"/>
      <c r="F53" s="41"/>
      <c r="G53" s="41"/>
      <c r="H53" s="134"/>
      <c r="I53" s="134"/>
      <c r="J53" s="134"/>
      <c r="K53" s="46">
        <v>0</v>
      </c>
    </row>
    <row r="54" spans="2:11" ht="15.75">
      <c r="B54" s="40"/>
      <c r="C54" s="44" t="s">
        <v>158</v>
      </c>
      <c r="D54" s="44"/>
      <c r="E54" s="44"/>
      <c r="F54" s="44"/>
      <c r="G54" s="44"/>
      <c r="H54" s="135"/>
      <c r="I54" s="135"/>
      <c r="J54" s="135"/>
      <c r="K54" s="92">
        <f>SUM(K50:K53)</f>
        <v>0</v>
      </c>
    </row>
    <row r="55" spans="2:11" ht="15.75">
      <c r="B55" s="40"/>
      <c r="C55" s="41"/>
      <c r="D55" s="41"/>
      <c r="E55" s="41"/>
      <c r="F55" s="41"/>
      <c r="G55" s="41"/>
      <c r="H55" s="41"/>
      <c r="I55" s="41"/>
      <c r="J55" s="41"/>
      <c r="K55" s="54"/>
    </row>
    <row r="56" spans="2:11" ht="15.75">
      <c r="B56" s="40"/>
      <c r="C56" s="47" t="s">
        <v>159</v>
      </c>
      <c r="D56" s="47"/>
      <c r="E56" s="47"/>
      <c r="F56" s="47"/>
      <c r="G56" s="47"/>
      <c r="H56" s="41"/>
      <c r="I56" s="41"/>
      <c r="J56" s="41"/>
      <c r="K56" s="46"/>
    </row>
    <row r="57" spans="2:11" ht="15.75">
      <c r="B57" s="40"/>
      <c r="C57" s="41" t="s">
        <v>214</v>
      </c>
      <c r="D57" s="41"/>
      <c r="E57" s="41"/>
      <c r="F57" s="41"/>
      <c r="G57" s="41"/>
      <c r="H57" s="135"/>
      <c r="I57" s="135"/>
      <c r="J57" s="135"/>
      <c r="K57" s="46">
        <v>0</v>
      </c>
    </row>
    <row r="58" spans="2:11" ht="15.75">
      <c r="B58" s="40"/>
      <c r="C58" s="41"/>
      <c r="D58" s="41"/>
      <c r="E58" s="41"/>
      <c r="F58" s="41"/>
      <c r="G58" s="41"/>
      <c r="H58" s="57"/>
      <c r="I58" s="57"/>
      <c r="J58" s="57"/>
      <c r="K58" s="46"/>
    </row>
    <row r="59" spans="2:11" ht="16.5" thickBot="1">
      <c r="B59" s="40"/>
      <c r="C59" s="44" t="s">
        <v>162</v>
      </c>
      <c r="D59" s="44"/>
      <c r="E59" s="44"/>
      <c r="F59" s="44"/>
      <c r="G59" s="44"/>
      <c r="H59" s="41"/>
      <c r="I59" s="41"/>
      <c r="J59" s="41"/>
      <c r="K59" s="52">
        <f>SUM(K54-K57)</f>
        <v>0</v>
      </c>
    </row>
    <row r="60" spans="2:11" ht="17.25" thickBot="1" thickTop="1">
      <c r="B60" s="60"/>
      <c r="C60" s="61"/>
      <c r="D60" s="61"/>
      <c r="E60" s="61"/>
      <c r="F60" s="61"/>
      <c r="G60" s="61"/>
      <c r="H60" s="62"/>
      <c r="I60" s="62"/>
      <c r="J60" s="62"/>
      <c r="K60" s="63"/>
    </row>
    <row r="61" spans="2:11" ht="16.5" thickTop="1">
      <c r="B61" s="86"/>
      <c r="C61" s="93"/>
      <c r="D61" s="93"/>
      <c r="E61" s="93"/>
      <c r="F61" s="93"/>
      <c r="G61" s="93"/>
      <c r="H61" s="87"/>
      <c r="I61" s="87"/>
      <c r="J61" s="87"/>
      <c r="K61" s="64"/>
    </row>
    <row r="62" spans="2:11" ht="15.75">
      <c r="B62" s="40"/>
      <c r="C62" s="44"/>
      <c r="D62" s="44"/>
      <c r="E62" s="44"/>
      <c r="F62" s="44"/>
      <c r="G62" s="44"/>
      <c r="H62" s="41"/>
      <c r="I62" s="41"/>
      <c r="J62" s="41"/>
      <c r="K62" s="65"/>
    </row>
    <row r="63" spans="2:11" ht="15.75">
      <c r="B63" s="152" t="s">
        <v>167</v>
      </c>
      <c r="C63" s="132"/>
      <c r="D63" s="132"/>
      <c r="E63" s="68"/>
      <c r="F63" s="132" t="s">
        <v>168</v>
      </c>
      <c r="G63" s="132"/>
      <c r="H63" s="132"/>
      <c r="I63" s="71"/>
      <c r="J63" s="68"/>
      <c r="K63" s="72" t="s">
        <v>198</v>
      </c>
    </row>
    <row r="64" spans="2:11" ht="15.75">
      <c r="B64" s="147" t="s">
        <v>170</v>
      </c>
      <c r="C64" s="133"/>
      <c r="D64" s="133"/>
      <c r="E64" s="45"/>
      <c r="F64" s="133" t="s">
        <v>199</v>
      </c>
      <c r="G64" s="133"/>
      <c r="H64" s="133"/>
      <c r="I64" s="41"/>
      <c r="J64" s="41"/>
      <c r="K64" s="73" t="s">
        <v>172</v>
      </c>
    </row>
    <row r="65" spans="2:11" ht="15.75">
      <c r="B65" s="40"/>
      <c r="C65" s="41"/>
      <c r="D65" s="41"/>
      <c r="E65" s="45"/>
      <c r="F65" s="45"/>
      <c r="G65" s="45"/>
      <c r="H65" s="45"/>
      <c r="I65" s="41"/>
      <c r="J65" s="45" t="s">
        <v>229</v>
      </c>
      <c r="K65" s="73"/>
    </row>
    <row r="66" spans="2:11" ht="15.75">
      <c r="B66" s="100"/>
      <c r="C66" s="69" t="s">
        <v>173</v>
      </c>
      <c r="D66" s="69"/>
      <c r="E66" s="68"/>
      <c r="F66" s="132" t="s">
        <v>174</v>
      </c>
      <c r="G66" s="132"/>
      <c r="H66" s="132"/>
      <c r="I66" s="71"/>
      <c r="J66" s="68"/>
      <c r="K66" s="72" t="s">
        <v>200</v>
      </c>
    </row>
    <row r="67" spans="2:11" ht="15.75">
      <c r="B67" s="147" t="s">
        <v>176</v>
      </c>
      <c r="C67" s="133"/>
      <c r="D67" s="133"/>
      <c r="E67" s="45"/>
      <c r="F67" s="133" t="s">
        <v>178</v>
      </c>
      <c r="G67" s="133"/>
      <c r="H67" s="133"/>
      <c r="I67" s="41"/>
      <c r="J67" s="41"/>
      <c r="K67" s="73" t="s">
        <v>178</v>
      </c>
    </row>
    <row r="68" spans="2:11" ht="15.75">
      <c r="B68" s="40"/>
      <c r="C68" s="44"/>
      <c r="D68" s="44"/>
      <c r="E68" s="44"/>
      <c r="F68" s="44"/>
      <c r="G68" s="44"/>
      <c r="H68" s="41"/>
      <c r="I68" s="41"/>
      <c r="J68" s="41"/>
      <c r="K68" s="94"/>
    </row>
    <row r="69" spans="2:11" ht="16.5" thickBot="1">
      <c r="B69" s="74"/>
      <c r="C69" s="75"/>
      <c r="D69" s="75"/>
      <c r="E69" s="75"/>
      <c r="F69" s="75"/>
      <c r="G69" s="75"/>
      <c r="H69" s="95"/>
      <c r="I69" s="96"/>
      <c r="J69" s="95"/>
      <c r="K69" s="97"/>
    </row>
  </sheetData>
  <protectedRanges>
    <protectedRange sqref="F63 J63" name="Rango1_2_1_2_1_1"/>
    <protectedRange sqref="J66 C66" name="Rango1_2_1_1_1_1_1"/>
    <protectedRange sqref="J27:J29" name="Rango1_1_1_1_1"/>
    <protectedRange sqref="G63" name="Rango1_2_1_3_1_1_1"/>
    <protectedRange sqref="F66" name="Rango1_2_1_1_2_1_1_1"/>
    <protectedRange sqref="K63" name="Rango1_2_1_4_1_1_1"/>
    <protectedRange sqref="K66" name="Rango1_2_1_1_1_1_1_1_1_1"/>
    <protectedRange sqref="B63" name="Rango1_2_1_2_1_2_1_1_1"/>
  </protectedRanges>
  <mergeCells count="25">
    <mergeCell ref="B21:K21"/>
    <mergeCell ref="B2:I2"/>
    <mergeCell ref="B4:I4"/>
    <mergeCell ref="F11:I11"/>
    <mergeCell ref="F13:I13"/>
    <mergeCell ref="F14:I14"/>
    <mergeCell ref="B22:K22"/>
    <mergeCell ref="H32:J32"/>
    <mergeCell ref="H35:J35"/>
    <mergeCell ref="H36:J36"/>
    <mergeCell ref="H41:J41"/>
    <mergeCell ref="B23:K23"/>
    <mergeCell ref="B67:D67"/>
    <mergeCell ref="F67:H67"/>
    <mergeCell ref="H43:J43"/>
    <mergeCell ref="H46:J46"/>
    <mergeCell ref="H50:J50"/>
    <mergeCell ref="H53:J53"/>
    <mergeCell ref="H54:J54"/>
    <mergeCell ref="H57:J57"/>
    <mergeCell ref="B63:D63"/>
    <mergeCell ref="F63:H63"/>
    <mergeCell ref="B64:D64"/>
    <mergeCell ref="F64:H64"/>
    <mergeCell ref="F66:H6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C3C1-209F-4CEA-B871-E09C83D47061}">
  <dimension ref="B2:K276"/>
  <sheetViews>
    <sheetView workbookViewId="0" topLeftCell="A202">
      <selection activeCell="K272" sqref="K27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60" t="s">
        <v>0</v>
      </c>
      <c r="C2" s="141"/>
      <c r="D2" s="141"/>
      <c r="E2" s="141"/>
      <c r="F2" s="141"/>
      <c r="G2" s="141"/>
      <c r="H2" s="141"/>
      <c r="I2" s="141"/>
    </row>
    <row r="3" ht="15" customHeight="1" hidden="1"/>
    <row r="4" spans="2:9" ht="16.5" customHeight="1">
      <c r="B4" s="161" t="s">
        <v>1</v>
      </c>
      <c r="C4" s="141"/>
      <c r="D4" s="141"/>
      <c r="E4" s="141"/>
      <c r="F4" s="141"/>
      <c r="G4" s="141"/>
      <c r="H4" s="141"/>
      <c r="I4" s="141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63817031528.17</v>
      </c>
      <c r="H8" s="4">
        <v>63817031528.17</v>
      </c>
      <c r="I8" s="4">
        <v>0</v>
      </c>
    </row>
    <row r="9" spans="2:9" ht="63.75">
      <c r="B9" s="2">
        <v>45293</v>
      </c>
      <c r="C9" s="3">
        <v>79271</v>
      </c>
      <c r="D9" s="3" t="s">
        <v>10</v>
      </c>
      <c r="E9" s="3" t="s">
        <v>11</v>
      </c>
      <c r="G9" s="4">
        <v>0</v>
      </c>
      <c r="H9" s="4">
        <v>3431546.95</v>
      </c>
      <c r="I9" s="4">
        <v>-3431546.95</v>
      </c>
    </row>
    <row r="10" spans="2:9" ht="15">
      <c r="B10" s="2">
        <v>45294</v>
      </c>
      <c r="C10" s="3">
        <v>79496</v>
      </c>
      <c r="D10" s="3" t="s">
        <v>12</v>
      </c>
      <c r="E10" s="3" t="s">
        <v>13</v>
      </c>
      <c r="G10" s="4">
        <v>2360249.38</v>
      </c>
      <c r="H10" s="4">
        <v>0</v>
      </c>
      <c r="I10" s="4">
        <v>-1071297.57</v>
      </c>
    </row>
    <row r="11" spans="2:9" ht="15">
      <c r="B11" s="2">
        <v>45299</v>
      </c>
      <c r="C11" s="3">
        <v>79511</v>
      </c>
      <c r="D11" s="3" t="s">
        <v>12</v>
      </c>
      <c r="E11" s="3" t="s">
        <v>14</v>
      </c>
      <c r="G11" s="4">
        <v>490360.5</v>
      </c>
      <c r="H11" s="4">
        <v>0</v>
      </c>
      <c r="I11" s="4">
        <v>-580937.07</v>
      </c>
    </row>
    <row r="12" spans="2:9" ht="15">
      <c r="B12" s="2">
        <v>45299</v>
      </c>
      <c r="C12" s="3">
        <v>79512</v>
      </c>
      <c r="D12" s="3" t="s">
        <v>12</v>
      </c>
      <c r="E12" s="3" t="s">
        <v>15</v>
      </c>
      <c r="G12" s="4">
        <v>11500000</v>
      </c>
      <c r="H12" s="4">
        <v>0</v>
      </c>
      <c r="I12" s="4">
        <v>10919062.93</v>
      </c>
    </row>
    <row r="13" spans="2:9" ht="15">
      <c r="B13" s="2">
        <v>45299</v>
      </c>
      <c r="C13" s="3">
        <v>79513</v>
      </c>
      <c r="D13" s="3" t="s">
        <v>12</v>
      </c>
      <c r="E13" s="3" t="s">
        <v>16</v>
      </c>
      <c r="G13" s="4">
        <v>342162.61</v>
      </c>
      <c r="H13" s="4">
        <v>0</v>
      </c>
      <c r="I13" s="4">
        <v>11261225.54</v>
      </c>
    </row>
    <row r="14" spans="2:9" ht="15">
      <c r="B14" s="2">
        <v>45300</v>
      </c>
      <c r="C14" s="3">
        <v>79515</v>
      </c>
      <c r="D14" s="3" t="s">
        <v>12</v>
      </c>
      <c r="E14" s="3" t="s">
        <v>17</v>
      </c>
      <c r="G14" s="4">
        <v>231897.79</v>
      </c>
      <c r="H14" s="4">
        <v>0</v>
      </c>
      <c r="I14" s="4">
        <v>11493123.33</v>
      </c>
    </row>
    <row r="15" spans="2:9" ht="15">
      <c r="B15" s="2">
        <v>45301</v>
      </c>
      <c r="C15" s="3">
        <v>79355</v>
      </c>
      <c r="D15" s="3" t="s">
        <v>18</v>
      </c>
      <c r="E15" s="3" t="s">
        <v>19</v>
      </c>
      <c r="G15" s="4">
        <v>0</v>
      </c>
      <c r="H15" s="4">
        <v>4500000</v>
      </c>
      <c r="I15" s="4">
        <v>6993123.33</v>
      </c>
    </row>
    <row r="16" spans="2:9" ht="15">
      <c r="B16" s="2">
        <v>45301</v>
      </c>
      <c r="C16" s="3">
        <v>79516</v>
      </c>
      <c r="D16" s="3" t="s">
        <v>12</v>
      </c>
      <c r="E16" s="3" t="s">
        <v>20</v>
      </c>
      <c r="G16" s="4">
        <v>6876.67</v>
      </c>
      <c r="H16" s="4">
        <v>0</v>
      </c>
      <c r="I16" s="4">
        <v>7000000</v>
      </c>
    </row>
    <row r="17" spans="2:9" ht="15">
      <c r="B17" s="2">
        <v>45302</v>
      </c>
      <c r="C17" s="3">
        <v>79356</v>
      </c>
      <c r="D17" s="3" t="s">
        <v>18</v>
      </c>
      <c r="E17" s="3" t="s">
        <v>21</v>
      </c>
      <c r="G17" s="4">
        <v>0</v>
      </c>
      <c r="H17" s="4">
        <v>2906064</v>
      </c>
      <c r="I17" s="4">
        <v>4093936</v>
      </c>
    </row>
    <row r="18" spans="2:9" ht="15">
      <c r="B18" s="2">
        <v>45302</v>
      </c>
      <c r="C18" s="3">
        <v>79357</v>
      </c>
      <c r="D18" s="3" t="s">
        <v>18</v>
      </c>
      <c r="E18" s="3" t="s">
        <v>22</v>
      </c>
      <c r="G18" s="4">
        <v>0</v>
      </c>
      <c r="H18" s="4">
        <v>45000</v>
      </c>
      <c r="I18" s="4">
        <v>4034936</v>
      </c>
    </row>
    <row r="19" spans="2:9" ht="15">
      <c r="B19" s="2">
        <v>45302</v>
      </c>
      <c r="C19" s="3">
        <v>79357</v>
      </c>
      <c r="D19" s="3" t="s">
        <v>18</v>
      </c>
      <c r="E19" s="3" t="s">
        <v>22</v>
      </c>
      <c r="G19" s="4">
        <v>0</v>
      </c>
      <c r="H19" s="4">
        <v>14000</v>
      </c>
      <c r="I19" s="4">
        <v>4034936</v>
      </c>
    </row>
    <row r="20" spans="2:9" ht="15">
      <c r="B20" s="2">
        <v>45302</v>
      </c>
      <c r="C20" s="3">
        <v>79358</v>
      </c>
      <c r="D20" s="3" t="s">
        <v>18</v>
      </c>
      <c r="E20" s="3" t="s">
        <v>23</v>
      </c>
      <c r="G20" s="4">
        <v>0</v>
      </c>
      <c r="H20" s="4">
        <v>19339944.7</v>
      </c>
      <c r="I20" s="4">
        <v>-15305008.7</v>
      </c>
    </row>
    <row r="21" spans="2:9" ht="15">
      <c r="B21" s="2">
        <v>45302</v>
      </c>
      <c r="C21" s="3">
        <v>79359</v>
      </c>
      <c r="D21" s="3" t="s">
        <v>18</v>
      </c>
      <c r="E21" s="3" t="s">
        <v>24</v>
      </c>
      <c r="G21" s="4">
        <v>0</v>
      </c>
      <c r="H21" s="4">
        <v>90400</v>
      </c>
      <c r="I21" s="4">
        <v>-15399408.7</v>
      </c>
    </row>
    <row r="22" spans="2:9" ht="15">
      <c r="B22" s="2">
        <v>45302</v>
      </c>
      <c r="C22" s="3">
        <v>79359</v>
      </c>
      <c r="D22" s="3" t="s">
        <v>18</v>
      </c>
      <c r="E22" s="3" t="s">
        <v>24</v>
      </c>
      <c r="G22" s="4">
        <v>0</v>
      </c>
      <c r="H22" s="4">
        <v>4000</v>
      </c>
      <c r="I22" s="4">
        <v>-15399408.7</v>
      </c>
    </row>
    <row r="23" spans="2:9" ht="15">
      <c r="B23" s="2">
        <v>45302</v>
      </c>
      <c r="C23" s="3">
        <v>79360</v>
      </c>
      <c r="D23" s="3" t="s">
        <v>18</v>
      </c>
      <c r="E23" s="3" t="s">
        <v>25</v>
      </c>
      <c r="G23" s="4">
        <v>0</v>
      </c>
      <c r="H23" s="4">
        <v>113000</v>
      </c>
      <c r="I23" s="4">
        <v>-15517408.7</v>
      </c>
    </row>
    <row r="24" spans="2:9" ht="15">
      <c r="B24" s="2">
        <v>45302</v>
      </c>
      <c r="C24" s="3">
        <v>79360</v>
      </c>
      <c r="D24" s="3" t="s">
        <v>18</v>
      </c>
      <c r="E24" s="3" t="s">
        <v>25</v>
      </c>
      <c r="G24" s="4">
        <v>0</v>
      </c>
      <c r="H24" s="4">
        <v>5000</v>
      </c>
      <c r="I24" s="4">
        <v>-15517408.7</v>
      </c>
    </row>
    <row r="25" spans="2:9" ht="15">
      <c r="B25" s="2">
        <v>45302</v>
      </c>
      <c r="C25" s="3">
        <v>79361</v>
      </c>
      <c r="D25" s="3" t="s">
        <v>18</v>
      </c>
      <c r="E25" s="3" t="s">
        <v>26</v>
      </c>
      <c r="G25" s="4">
        <v>0</v>
      </c>
      <c r="H25" s="4">
        <v>480080</v>
      </c>
      <c r="I25" s="4">
        <v>-15997488.7</v>
      </c>
    </row>
    <row r="26" spans="2:9" ht="15">
      <c r="B26" s="2">
        <v>45302</v>
      </c>
      <c r="C26" s="3">
        <v>79362</v>
      </c>
      <c r="D26" s="3" t="s">
        <v>18</v>
      </c>
      <c r="E26" s="3" t="s">
        <v>27</v>
      </c>
      <c r="G26" s="4">
        <v>0</v>
      </c>
      <c r="H26" s="4">
        <v>2500</v>
      </c>
      <c r="I26" s="4">
        <v>-16056488.7</v>
      </c>
    </row>
    <row r="27" spans="2:9" ht="15">
      <c r="B27" s="2">
        <v>45302</v>
      </c>
      <c r="C27" s="3">
        <v>79362</v>
      </c>
      <c r="D27" s="3" t="s">
        <v>18</v>
      </c>
      <c r="E27" s="3" t="s">
        <v>27</v>
      </c>
      <c r="G27" s="4">
        <v>0</v>
      </c>
      <c r="H27" s="4">
        <v>56500</v>
      </c>
      <c r="I27" s="4">
        <v>-16056488.7</v>
      </c>
    </row>
    <row r="28" spans="2:9" ht="15">
      <c r="B28" s="2">
        <v>45302</v>
      </c>
      <c r="C28" s="3">
        <v>79365</v>
      </c>
      <c r="D28" s="3" t="s">
        <v>18</v>
      </c>
      <c r="E28" s="3" t="s">
        <v>28</v>
      </c>
      <c r="G28" s="4">
        <v>0</v>
      </c>
      <c r="H28" s="4">
        <v>141250</v>
      </c>
      <c r="I28" s="4">
        <v>-16203988.7</v>
      </c>
    </row>
    <row r="29" spans="2:9" ht="15">
      <c r="B29" s="2">
        <v>45302</v>
      </c>
      <c r="C29" s="3">
        <v>79365</v>
      </c>
      <c r="D29" s="3" t="s">
        <v>18</v>
      </c>
      <c r="E29" s="3" t="s">
        <v>28</v>
      </c>
      <c r="G29" s="4">
        <v>0</v>
      </c>
      <c r="H29" s="4">
        <v>6250</v>
      </c>
      <c r="I29" s="4">
        <v>-16203988.7</v>
      </c>
    </row>
    <row r="30" spans="2:9" ht="15">
      <c r="B30" s="2">
        <v>45302</v>
      </c>
      <c r="C30" s="3">
        <v>79366</v>
      </c>
      <c r="D30" s="3" t="s">
        <v>18</v>
      </c>
      <c r="E30" s="3" t="s">
        <v>29</v>
      </c>
      <c r="G30" s="4">
        <v>0</v>
      </c>
      <c r="H30" s="4">
        <v>90000</v>
      </c>
      <c r="I30" s="4">
        <v>-16321988.7</v>
      </c>
    </row>
    <row r="31" spans="2:9" ht="15">
      <c r="B31" s="2">
        <v>45302</v>
      </c>
      <c r="C31" s="3">
        <v>79366</v>
      </c>
      <c r="D31" s="3" t="s">
        <v>18</v>
      </c>
      <c r="E31" s="3" t="s">
        <v>29</v>
      </c>
      <c r="G31" s="4">
        <v>0</v>
      </c>
      <c r="H31" s="4">
        <v>28000</v>
      </c>
      <c r="I31" s="4">
        <v>-16321988.7</v>
      </c>
    </row>
    <row r="32" spans="2:9" ht="15">
      <c r="B32" s="2">
        <v>45302</v>
      </c>
      <c r="C32" s="3">
        <v>79368</v>
      </c>
      <c r="D32" s="3" t="s">
        <v>18</v>
      </c>
      <c r="E32" s="3" t="s">
        <v>30</v>
      </c>
      <c r="G32" s="4">
        <v>0</v>
      </c>
      <c r="H32" s="4">
        <v>79100</v>
      </c>
      <c r="I32" s="4">
        <v>-16404588.7</v>
      </c>
    </row>
    <row r="33" spans="2:9" ht="15">
      <c r="B33" s="2">
        <v>45302</v>
      </c>
      <c r="C33" s="3">
        <v>79368</v>
      </c>
      <c r="D33" s="3" t="s">
        <v>18</v>
      </c>
      <c r="E33" s="3" t="s">
        <v>30</v>
      </c>
      <c r="G33" s="4">
        <v>0</v>
      </c>
      <c r="H33" s="4">
        <v>3500</v>
      </c>
      <c r="I33" s="4">
        <v>-16404588.7</v>
      </c>
    </row>
    <row r="34" spans="2:9" ht="15">
      <c r="B34" s="2">
        <v>45302</v>
      </c>
      <c r="C34" s="3">
        <v>79372</v>
      </c>
      <c r="D34" s="3" t="s">
        <v>18</v>
      </c>
      <c r="E34" s="3" t="s">
        <v>31</v>
      </c>
      <c r="G34" s="4">
        <v>0</v>
      </c>
      <c r="H34" s="4">
        <v>113000</v>
      </c>
      <c r="I34" s="4">
        <v>-16522588.7</v>
      </c>
    </row>
    <row r="35" spans="2:9" ht="15">
      <c r="B35" s="2">
        <v>45302</v>
      </c>
      <c r="C35" s="3">
        <v>79372</v>
      </c>
      <c r="D35" s="3" t="s">
        <v>18</v>
      </c>
      <c r="E35" s="3" t="s">
        <v>31</v>
      </c>
      <c r="G35" s="4">
        <v>0</v>
      </c>
      <c r="H35" s="4">
        <v>5000</v>
      </c>
      <c r="I35" s="4">
        <v>-16522588.7</v>
      </c>
    </row>
    <row r="36" spans="2:9" ht="15">
      <c r="B36" s="2">
        <v>45302</v>
      </c>
      <c r="C36" s="3">
        <v>79373</v>
      </c>
      <c r="D36" s="3" t="s">
        <v>18</v>
      </c>
      <c r="E36" s="3" t="s">
        <v>32</v>
      </c>
      <c r="G36" s="4">
        <v>0</v>
      </c>
      <c r="H36" s="4">
        <v>25200</v>
      </c>
      <c r="I36" s="4">
        <v>-16628788.7</v>
      </c>
    </row>
    <row r="37" spans="2:9" ht="15">
      <c r="B37" s="2">
        <v>45302</v>
      </c>
      <c r="C37" s="3">
        <v>79373</v>
      </c>
      <c r="D37" s="3" t="s">
        <v>18</v>
      </c>
      <c r="E37" s="3" t="s">
        <v>32</v>
      </c>
      <c r="G37" s="4">
        <v>0</v>
      </c>
      <c r="H37" s="4">
        <v>81000</v>
      </c>
      <c r="I37" s="4">
        <v>-16628788.7</v>
      </c>
    </row>
    <row r="38" spans="2:9" ht="15">
      <c r="B38" s="2">
        <v>45302</v>
      </c>
      <c r="C38" s="3">
        <v>79374</v>
      </c>
      <c r="D38" s="3" t="s">
        <v>18</v>
      </c>
      <c r="E38" s="3" t="s">
        <v>33</v>
      </c>
      <c r="G38" s="4">
        <v>0</v>
      </c>
      <c r="H38" s="4">
        <v>68400</v>
      </c>
      <c r="I38" s="4">
        <v>-16718468.7</v>
      </c>
    </row>
    <row r="39" spans="2:9" ht="15">
      <c r="B39" s="2">
        <v>45302</v>
      </c>
      <c r="C39" s="3">
        <v>79374</v>
      </c>
      <c r="D39" s="3" t="s">
        <v>18</v>
      </c>
      <c r="E39" s="3" t="s">
        <v>33</v>
      </c>
      <c r="G39" s="4">
        <v>0</v>
      </c>
      <c r="H39" s="4">
        <v>21280</v>
      </c>
      <c r="I39" s="4">
        <v>-16718468.7</v>
      </c>
    </row>
    <row r="40" spans="2:9" ht="15">
      <c r="B40" s="2">
        <v>45302</v>
      </c>
      <c r="C40" s="3">
        <v>79375</v>
      </c>
      <c r="D40" s="3" t="s">
        <v>18</v>
      </c>
      <c r="E40" s="3" t="s">
        <v>34</v>
      </c>
      <c r="G40" s="4">
        <v>0</v>
      </c>
      <c r="H40" s="4">
        <v>84600</v>
      </c>
      <c r="I40" s="4">
        <v>-16829388.7</v>
      </c>
    </row>
    <row r="41" spans="2:9" ht="15">
      <c r="B41" s="2">
        <v>45302</v>
      </c>
      <c r="C41" s="3">
        <v>79375</v>
      </c>
      <c r="D41" s="3" t="s">
        <v>18</v>
      </c>
      <c r="E41" s="3" t="s">
        <v>34</v>
      </c>
      <c r="G41" s="4">
        <v>0</v>
      </c>
      <c r="H41" s="4">
        <v>26320</v>
      </c>
      <c r="I41" s="4">
        <v>-16829388.7</v>
      </c>
    </row>
    <row r="42" spans="2:9" ht="15">
      <c r="B42" s="2">
        <v>45302</v>
      </c>
      <c r="C42" s="3">
        <v>79376</v>
      </c>
      <c r="D42" s="3" t="s">
        <v>18</v>
      </c>
      <c r="E42" s="3" t="s">
        <v>35</v>
      </c>
      <c r="G42" s="4">
        <v>0</v>
      </c>
      <c r="H42" s="4">
        <v>79200</v>
      </c>
      <c r="I42" s="4">
        <v>-16933228.7</v>
      </c>
    </row>
    <row r="43" spans="2:9" ht="15">
      <c r="B43" s="2">
        <v>45302</v>
      </c>
      <c r="C43" s="3">
        <v>79376</v>
      </c>
      <c r="D43" s="3" t="s">
        <v>18</v>
      </c>
      <c r="E43" s="3" t="s">
        <v>35</v>
      </c>
      <c r="G43" s="4">
        <v>0</v>
      </c>
      <c r="H43" s="4">
        <v>24640</v>
      </c>
      <c r="I43" s="4">
        <v>-16933228.7</v>
      </c>
    </row>
    <row r="44" spans="2:9" ht="15">
      <c r="B44" s="2">
        <v>45302</v>
      </c>
      <c r="C44" s="3">
        <v>79377</v>
      </c>
      <c r="D44" s="3" t="s">
        <v>18</v>
      </c>
      <c r="E44" s="3" t="s">
        <v>36</v>
      </c>
      <c r="G44" s="4">
        <v>0</v>
      </c>
      <c r="H44" s="4">
        <v>868962.08</v>
      </c>
      <c r="I44" s="4">
        <v>-17802190.78</v>
      </c>
    </row>
    <row r="45" spans="2:9" ht="15">
      <c r="B45" s="2">
        <v>45302</v>
      </c>
      <c r="C45" s="3">
        <v>79378</v>
      </c>
      <c r="D45" s="3" t="s">
        <v>18</v>
      </c>
      <c r="E45" s="3" t="s">
        <v>37</v>
      </c>
      <c r="G45" s="4">
        <v>0</v>
      </c>
      <c r="H45" s="4">
        <v>8203.9</v>
      </c>
      <c r="I45" s="4">
        <v>-17810826.45</v>
      </c>
    </row>
    <row r="46" spans="2:9" ht="15">
      <c r="B46" s="2">
        <v>45302</v>
      </c>
      <c r="C46" s="3">
        <v>79378</v>
      </c>
      <c r="D46" s="3" t="s">
        <v>18</v>
      </c>
      <c r="E46" s="3" t="s">
        <v>37</v>
      </c>
      <c r="G46" s="4">
        <v>0</v>
      </c>
      <c r="H46" s="4">
        <v>431.77</v>
      </c>
      <c r="I46" s="4">
        <v>-17810826.45</v>
      </c>
    </row>
    <row r="47" spans="2:9" ht="15">
      <c r="B47" s="2">
        <v>45302</v>
      </c>
      <c r="C47" s="3">
        <v>79379</v>
      </c>
      <c r="D47" s="3" t="s">
        <v>18</v>
      </c>
      <c r="E47" s="3" t="s">
        <v>38</v>
      </c>
      <c r="G47" s="4">
        <v>0</v>
      </c>
      <c r="H47" s="4">
        <v>1566126.28</v>
      </c>
      <c r="I47" s="4">
        <v>-19459380.43</v>
      </c>
    </row>
    <row r="48" spans="2:9" ht="15">
      <c r="B48" s="2">
        <v>45302</v>
      </c>
      <c r="C48" s="3">
        <v>79379</v>
      </c>
      <c r="D48" s="3" t="s">
        <v>18</v>
      </c>
      <c r="E48" s="3" t="s">
        <v>38</v>
      </c>
      <c r="G48" s="4">
        <v>0</v>
      </c>
      <c r="H48" s="4">
        <v>82427.7</v>
      </c>
      <c r="I48" s="4">
        <v>-19459380.43</v>
      </c>
    </row>
    <row r="49" spans="2:9" ht="15">
      <c r="B49" s="2">
        <v>45302</v>
      </c>
      <c r="C49" s="3">
        <v>80103</v>
      </c>
      <c r="D49" s="3" t="s">
        <v>18</v>
      </c>
      <c r="E49" s="3" t="s">
        <v>39</v>
      </c>
      <c r="G49" s="4">
        <v>0</v>
      </c>
      <c r="H49" s="4">
        <v>84750</v>
      </c>
      <c r="I49" s="4">
        <v>-19547880.43</v>
      </c>
    </row>
    <row r="50" spans="2:9" ht="15">
      <c r="B50" s="2">
        <v>45302</v>
      </c>
      <c r="C50" s="3">
        <v>80103</v>
      </c>
      <c r="D50" s="3" t="s">
        <v>18</v>
      </c>
      <c r="E50" s="3" t="s">
        <v>39</v>
      </c>
      <c r="G50" s="4">
        <v>0</v>
      </c>
      <c r="H50" s="4">
        <v>3750</v>
      </c>
      <c r="I50" s="4">
        <v>-19547880.43</v>
      </c>
    </row>
    <row r="51" spans="2:9" ht="15">
      <c r="B51" s="2">
        <v>45302</v>
      </c>
      <c r="C51" s="3">
        <v>80120</v>
      </c>
      <c r="D51" s="3" t="s">
        <v>18</v>
      </c>
      <c r="E51" s="3" t="s">
        <v>40</v>
      </c>
      <c r="G51" s="4">
        <v>0</v>
      </c>
      <c r="H51" s="4">
        <v>248600</v>
      </c>
      <c r="I51" s="4">
        <v>-19807480.43</v>
      </c>
    </row>
    <row r="52" spans="2:9" ht="15">
      <c r="B52" s="2">
        <v>45302</v>
      </c>
      <c r="C52" s="3">
        <v>80120</v>
      </c>
      <c r="D52" s="3" t="s">
        <v>18</v>
      </c>
      <c r="E52" s="3" t="s">
        <v>40</v>
      </c>
      <c r="G52" s="4">
        <v>0</v>
      </c>
      <c r="H52" s="4">
        <v>11000</v>
      </c>
      <c r="I52" s="4">
        <v>-19807480.43</v>
      </c>
    </row>
    <row r="53" spans="2:9" ht="15">
      <c r="B53" s="2">
        <v>45302</v>
      </c>
      <c r="C53" s="3">
        <v>80157</v>
      </c>
      <c r="D53" s="3" t="s">
        <v>18</v>
      </c>
      <c r="E53" s="3" t="s">
        <v>41</v>
      </c>
      <c r="G53" s="4">
        <v>0</v>
      </c>
      <c r="H53" s="4">
        <v>90400</v>
      </c>
      <c r="I53" s="4">
        <v>-19901880.43</v>
      </c>
    </row>
    <row r="54" spans="2:9" ht="15">
      <c r="B54" s="2">
        <v>45302</v>
      </c>
      <c r="C54" s="3">
        <v>80157</v>
      </c>
      <c r="D54" s="3" t="s">
        <v>18</v>
      </c>
      <c r="E54" s="3" t="s">
        <v>41</v>
      </c>
      <c r="G54" s="4">
        <v>0</v>
      </c>
      <c r="H54" s="4">
        <v>4000</v>
      </c>
      <c r="I54" s="4">
        <v>-19901880.43</v>
      </c>
    </row>
    <row r="55" spans="2:9" ht="15">
      <c r="B55" s="2">
        <v>45303</v>
      </c>
      <c r="C55" s="3">
        <v>79384</v>
      </c>
      <c r="D55" s="3" t="s">
        <v>18</v>
      </c>
      <c r="E55" s="3" t="s">
        <v>42</v>
      </c>
      <c r="G55" s="4">
        <v>0</v>
      </c>
      <c r="H55" s="4">
        <v>9829.72</v>
      </c>
      <c r="I55" s="4">
        <v>-19912227.49</v>
      </c>
    </row>
    <row r="56" spans="2:9" ht="15">
      <c r="B56" s="2">
        <v>45303</v>
      </c>
      <c r="C56" s="3">
        <v>79384</v>
      </c>
      <c r="D56" s="3" t="s">
        <v>18</v>
      </c>
      <c r="E56" s="3" t="s">
        <v>42</v>
      </c>
      <c r="G56" s="4">
        <v>0</v>
      </c>
      <c r="H56" s="4">
        <v>517.34</v>
      </c>
      <c r="I56" s="4">
        <v>-19912227.49</v>
      </c>
    </row>
    <row r="57" spans="2:9" ht="15">
      <c r="B57" s="2">
        <v>45303</v>
      </c>
      <c r="C57" s="3">
        <v>79386</v>
      </c>
      <c r="D57" s="3" t="s">
        <v>18</v>
      </c>
      <c r="E57" s="3" t="s">
        <v>43</v>
      </c>
      <c r="G57" s="4">
        <v>0</v>
      </c>
      <c r="H57" s="4">
        <v>179650</v>
      </c>
      <c r="I57" s="4">
        <v>-20091877.49</v>
      </c>
    </row>
    <row r="58" spans="2:9" ht="15">
      <c r="B58" s="2">
        <v>45303</v>
      </c>
      <c r="C58" s="3">
        <v>79387</v>
      </c>
      <c r="D58" s="3" t="s">
        <v>18</v>
      </c>
      <c r="E58" s="3" t="s">
        <v>44</v>
      </c>
      <c r="G58" s="4">
        <v>0</v>
      </c>
      <c r="H58" s="4">
        <v>514543.96</v>
      </c>
      <c r="I58" s="4">
        <v>-20646326.44</v>
      </c>
    </row>
    <row r="59" spans="2:9" ht="15">
      <c r="B59" s="2">
        <v>45303</v>
      </c>
      <c r="C59" s="3">
        <v>79387</v>
      </c>
      <c r="D59" s="3" t="s">
        <v>18</v>
      </c>
      <c r="E59" s="3" t="s">
        <v>44</v>
      </c>
      <c r="G59" s="4">
        <v>0</v>
      </c>
      <c r="H59" s="4">
        <v>39904.99</v>
      </c>
      <c r="I59" s="4">
        <v>-20646326.44</v>
      </c>
    </row>
    <row r="60" spans="2:9" ht="15">
      <c r="B60" s="2">
        <v>45303</v>
      </c>
      <c r="C60" s="3">
        <v>79388</v>
      </c>
      <c r="D60" s="3" t="s">
        <v>18</v>
      </c>
      <c r="E60" s="3" t="s">
        <v>45</v>
      </c>
      <c r="G60" s="4">
        <v>0</v>
      </c>
      <c r="H60" s="4">
        <v>2197.86</v>
      </c>
      <c r="I60" s="4">
        <v>-21560782.96</v>
      </c>
    </row>
    <row r="61" spans="2:9" ht="15">
      <c r="B61" s="2">
        <v>45303</v>
      </c>
      <c r="C61" s="3">
        <v>79388</v>
      </c>
      <c r="D61" s="3" t="s">
        <v>18</v>
      </c>
      <c r="E61" s="3" t="s">
        <v>45</v>
      </c>
      <c r="G61" s="4">
        <v>0</v>
      </c>
      <c r="H61" s="4">
        <v>912258.66</v>
      </c>
      <c r="I61" s="4">
        <v>-21560782.96</v>
      </c>
    </row>
    <row r="62" spans="2:9" ht="15">
      <c r="B62" s="2">
        <v>45303</v>
      </c>
      <c r="C62" s="3">
        <v>79389</v>
      </c>
      <c r="D62" s="3" t="s">
        <v>18</v>
      </c>
      <c r="E62" s="3" t="s">
        <v>46</v>
      </c>
      <c r="G62" s="4">
        <v>0</v>
      </c>
      <c r="H62" s="4">
        <v>32528.71</v>
      </c>
      <c r="I62" s="4">
        <v>-21594621.36</v>
      </c>
    </row>
    <row r="63" spans="2:9" ht="15">
      <c r="B63" s="2">
        <v>45303</v>
      </c>
      <c r="C63" s="3">
        <v>79389</v>
      </c>
      <c r="D63" s="3" t="s">
        <v>18</v>
      </c>
      <c r="E63" s="3" t="s">
        <v>46</v>
      </c>
      <c r="G63" s="4">
        <v>0</v>
      </c>
      <c r="H63" s="4">
        <v>1309.69</v>
      </c>
      <c r="I63" s="4">
        <v>-21594621.36</v>
      </c>
    </row>
    <row r="64" spans="2:9" ht="15">
      <c r="B64" s="2">
        <v>45303</v>
      </c>
      <c r="C64" s="3">
        <v>79393</v>
      </c>
      <c r="D64" s="3" t="s">
        <v>18</v>
      </c>
      <c r="E64" s="3" t="s">
        <v>47</v>
      </c>
      <c r="G64" s="4">
        <v>0</v>
      </c>
      <c r="H64" s="4">
        <v>93600</v>
      </c>
      <c r="I64" s="4">
        <v>-21717341.36</v>
      </c>
    </row>
    <row r="65" spans="2:9" ht="15">
      <c r="B65" s="2">
        <v>45303</v>
      </c>
      <c r="C65" s="3">
        <v>79393</v>
      </c>
      <c r="D65" s="3" t="s">
        <v>18</v>
      </c>
      <c r="E65" s="3" t="s">
        <v>47</v>
      </c>
      <c r="G65" s="4">
        <v>0</v>
      </c>
      <c r="H65" s="4">
        <v>29120</v>
      </c>
      <c r="I65" s="4">
        <v>-21717341.36</v>
      </c>
    </row>
    <row r="66" spans="2:9" ht="15">
      <c r="B66" s="2">
        <v>45303</v>
      </c>
      <c r="C66" s="3">
        <v>79394</v>
      </c>
      <c r="D66" s="3" t="s">
        <v>18</v>
      </c>
      <c r="E66" s="3" t="s">
        <v>48</v>
      </c>
      <c r="G66" s="4">
        <v>0</v>
      </c>
      <c r="H66" s="4">
        <v>180800</v>
      </c>
      <c r="I66" s="4">
        <v>-21906141.36</v>
      </c>
    </row>
    <row r="67" spans="2:9" ht="15">
      <c r="B67" s="2">
        <v>45303</v>
      </c>
      <c r="C67" s="3">
        <v>79394</v>
      </c>
      <c r="D67" s="3" t="s">
        <v>18</v>
      </c>
      <c r="E67" s="3" t="s">
        <v>48</v>
      </c>
      <c r="G67" s="4">
        <v>0</v>
      </c>
      <c r="H67" s="4">
        <v>8000</v>
      </c>
      <c r="I67" s="4">
        <v>-21906141.36</v>
      </c>
    </row>
    <row r="68" spans="2:9" ht="15">
      <c r="B68" s="2">
        <v>45303</v>
      </c>
      <c r="C68" s="3">
        <v>79396</v>
      </c>
      <c r="D68" s="3" t="s">
        <v>18</v>
      </c>
      <c r="E68" s="3" t="s">
        <v>49</v>
      </c>
      <c r="G68" s="4">
        <v>0</v>
      </c>
      <c r="H68" s="4">
        <v>135600</v>
      </c>
      <c r="I68" s="4">
        <v>-22047741.36</v>
      </c>
    </row>
    <row r="69" spans="2:9" ht="15">
      <c r="B69" s="2">
        <v>45303</v>
      </c>
      <c r="C69" s="3">
        <v>79396</v>
      </c>
      <c r="D69" s="3" t="s">
        <v>18</v>
      </c>
      <c r="E69" s="3" t="s">
        <v>49</v>
      </c>
      <c r="G69" s="4">
        <v>0</v>
      </c>
      <c r="H69" s="4">
        <v>6000</v>
      </c>
      <c r="I69" s="4">
        <v>-22047741.36</v>
      </c>
    </row>
    <row r="70" spans="2:9" ht="15">
      <c r="B70" s="2">
        <v>45303</v>
      </c>
      <c r="C70" s="3">
        <v>79397</v>
      </c>
      <c r="D70" s="3" t="s">
        <v>18</v>
      </c>
      <c r="E70" s="3" t="s">
        <v>50</v>
      </c>
      <c r="G70" s="4">
        <v>0</v>
      </c>
      <c r="H70" s="4">
        <v>5000</v>
      </c>
      <c r="I70" s="4">
        <v>-22165741.36</v>
      </c>
    </row>
    <row r="71" spans="2:9" ht="15">
      <c r="B71" s="2">
        <v>45303</v>
      </c>
      <c r="C71" s="3">
        <v>79397</v>
      </c>
      <c r="D71" s="3" t="s">
        <v>18</v>
      </c>
      <c r="E71" s="3" t="s">
        <v>50</v>
      </c>
      <c r="G71" s="4">
        <v>0</v>
      </c>
      <c r="H71" s="4">
        <v>113000</v>
      </c>
      <c r="I71" s="4">
        <v>-22165741.36</v>
      </c>
    </row>
    <row r="72" spans="2:9" ht="15">
      <c r="B72" s="2">
        <v>45303</v>
      </c>
      <c r="C72" s="3">
        <v>79399</v>
      </c>
      <c r="D72" s="3" t="s">
        <v>18</v>
      </c>
      <c r="E72" s="3" t="s">
        <v>51</v>
      </c>
      <c r="G72" s="4">
        <v>0</v>
      </c>
      <c r="H72" s="4">
        <v>200008.98</v>
      </c>
      <c r="I72" s="4">
        <v>-22373800.89</v>
      </c>
    </row>
    <row r="73" spans="2:9" ht="15">
      <c r="B73" s="2">
        <v>45303</v>
      </c>
      <c r="C73" s="3">
        <v>79399</v>
      </c>
      <c r="D73" s="3" t="s">
        <v>18</v>
      </c>
      <c r="E73" s="3" t="s">
        <v>51</v>
      </c>
      <c r="G73" s="4">
        <v>0</v>
      </c>
      <c r="H73" s="4">
        <v>8050.55</v>
      </c>
      <c r="I73" s="4">
        <v>-22373800.89</v>
      </c>
    </row>
    <row r="74" spans="2:9" ht="15">
      <c r="B74" s="2">
        <v>45303</v>
      </c>
      <c r="C74" s="3">
        <v>79401</v>
      </c>
      <c r="D74" s="3" t="s">
        <v>18</v>
      </c>
      <c r="E74" s="3" t="s">
        <v>52</v>
      </c>
      <c r="G74" s="4">
        <v>0</v>
      </c>
      <c r="H74" s="4">
        <v>113000</v>
      </c>
      <c r="I74" s="4">
        <v>-22491800.89</v>
      </c>
    </row>
    <row r="75" spans="2:9" ht="15">
      <c r="B75" s="2">
        <v>45303</v>
      </c>
      <c r="C75" s="3">
        <v>79401</v>
      </c>
      <c r="D75" s="3" t="s">
        <v>18</v>
      </c>
      <c r="E75" s="3" t="s">
        <v>52</v>
      </c>
      <c r="G75" s="4">
        <v>0</v>
      </c>
      <c r="H75" s="4">
        <v>5000</v>
      </c>
      <c r="I75" s="4">
        <v>-22491800.89</v>
      </c>
    </row>
    <row r="76" spans="2:9" ht="15">
      <c r="B76" s="2">
        <v>45303</v>
      </c>
      <c r="C76" s="3">
        <v>79405</v>
      </c>
      <c r="D76" s="3" t="s">
        <v>18</v>
      </c>
      <c r="E76" s="3" t="s">
        <v>53</v>
      </c>
      <c r="G76" s="4">
        <v>0</v>
      </c>
      <c r="H76" s="4">
        <v>67800</v>
      </c>
      <c r="I76" s="4">
        <v>-22562600.89</v>
      </c>
    </row>
    <row r="77" spans="2:9" ht="15">
      <c r="B77" s="2">
        <v>45303</v>
      </c>
      <c r="C77" s="3">
        <v>79405</v>
      </c>
      <c r="D77" s="3" t="s">
        <v>18</v>
      </c>
      <c r="E77" s="3" t="s">
        <v>53</v>
      </c>
      <c r="G77" s="4">
        <v>0</v>
      </c>
      <c r="H77" s="4">
        <v>3000</v>
      </c>
      <c r="I77" s="4">
        <v>-22562600.89</v>
      </c>
    </row>
    <row r="78" spans="2:9" ht="15">
      <c r="B78" s="2">
        <v>45303</v>
      </c>
      <c r="C78" s="3">
        <v>79407</v>
      </c>
      <c r="D78" s="3" t="s">
        <v>18</v>
      </c>
      <c r="E78" s="3" t="s">
        <v>54</v>
      </c>
      <c r="G78" s="4">
        <v>0</v>
      </c>
      <c r="H78" s="4">
        <v>135600</v>
      </c>
      <c r="I78" s="4">
        <v>-22704200.89</v>
      </c>
    </row>
    <row r="79" spans="2:9" ht="15">
      <c r="B79" s="2">
        <v>45303</v>
      </c>
      <c r="C79" s="3">
        <v>79407</v>
      </c>
      <c r="D79" s="3" t="s">
        <v>18</v>
      </c>
      <c r="E79" s="3" t="s">
        <v>54</v>
      </c>
      <c r="G79" s="4">
        <v>0</v>
      </c>
      <c r="H79" s="4">
        <v>6000</v>
      </c>
      <c r="I79" s="4">
        <v>-22704200.89</v>
      </c>
    </row>
    <row r="80" spans="2:9" ht="15">
      <c r="B80" s="2">
        <v>45303</v>
      </c>
      <c r="C80" s="3">
        <v>79409</v>
      </c>
      <c r="D80" s="3" t="s">
        <v>18</v>
      </c>
      <c r="E80" s="3" t="s">
        <v>55</v>
      </c>
      <c r="G80" s="4">
        <v>0</v>
      </c>
      <c r="H80" s="4">
        <v>10909.02</v>
      </c>
      <c r="I80" s="4">
        <v>-22715109.91</v>
      </c>
    </row>
    <row r="81" spans="2:9" ht="15">
      <c r="B81" s="2">
        <v>45303</v>
      </c>
      <c r="C81" s="3">
        <v>79410</v>
      </c>
      <c r="D81" s="3" t="s">
        <v>18</v>
      </c>
      <c r="E81" s="3" t="s">
        <v>56</v>
      </c>
      <c r="G81" s="4">
        <v>0</v>
      </c>
      <c r="H81" s="4">
        <v>282500</v>
      </c>
      <c r="I81" s="4">
        <v>-23010109.91</v>
      </c>
    </row>
    <row r="82" spans="2:9" ht="15">
      <c r="B82" s="2">
        <v>45303</v>
      </c>
      <c r="C82" s="3">
        <v>79410</v>
      </c>
      <c r="D82" s="3" t="s">
        <v>18</v>
      </c>
      <c r="E82" s="3" t="s">
        <v>56</v>
      </c>
      <c r="G82" s="4">
        <v>0</v>
      </c>
      <c r="H82" s="4">
        <v>12500</v>
      </c>
      <c r="I82" s="4">
        <v>-23010109.91</v>
      </c>
    </row>
    <row r="83" spans="2:9" ht="15">
      <c r="B83" s="2">
        <v>45303</v>
      </c>
      <c r="C83" s="3">
        <v>79412</v>
      </c>
      <c r="D83" s="3" t="s">
        <v>18</v>
      </c>
      <c r="E83" s="3" t="s">
        <v>57</v>
      </c>
      <c r="G83" s="4">
        <v>0</v>
      </c>
      <c r="H83" s="4">
        <v>27000</v>
      </c>
      <c r="I83" s="4">
        <v>-23045509.91</v>
      </c>
    </row>
    <row r="84" spans="2:9" ht="15">
      <c r="B84" s="2">
        <v>45303</v>
      </c>
      <c r="C84" s="3">
        <v>79412</v>
      </c>
      <c r="D84" s="3" t="s">
        <v>18</v>
      </c>
      <c r="E84" s="3" t="s">
        <v>57</v>
      </c>
      <c r="G84" s="4">
        <v>0</v>
      </c>
      <c r="H84" s="4">
        <v>8400</v>
      </c>
      <c r="I84" s="4">
        <v>-23045509.91</v>
      </c>
    </row>
    <row r="85" spans="2:9" ht="15">
      <c r="B85" s="2">
        <v>45303</v>
      </c>
      <c r="C85" s="3">
        <v>79413</v>
      </c>
      <c r="D85" s="3" t="s">
        <v>18</v>
      </c>
      <c r="E85" s="3" t="s">
        <v>58</v>
      </c>
      <c r="G85" s="4">
        <v>0</v>
      </c>
      <c r="H85" s="4">
        <v>169500</v>
      </c>
      <c r="I85" s="4">
        <v>-23222509.91</v>
      </c>
    </row>
    <row r="86" spans="2:9" ht="15">
      <c r="B86" s="2">
        <v>45303</v>
      </c>
      <c r="C86" s="3">
        <v>79413</v>
      </c>
      <c r="D86" s="3" t="s">
        <v>18</v>
      </c>
      <c r="E86" s="3" t="s">
        <v>58</v>
      </c>
      <c r="G86" s="4">
        <v>0</v>
      </c>
      <c r="H86" s="4">
        <v>7500</v>
      </c>
      <c r="I86" s="4">
        <v>-23222509.91</v>
      </c>
    </row>
    <row r="87" spans="2:9" ht="15">
      <c r="B87" s="2">
        <v>45303</v>
      </c>
      <c r="C87" s="3">
        <v>79414</v>
      </c>
      <c r="D87" s="3" t="s">
        <v>18</v>
      </c>
      <c r="E87" s="3" t="s">
        <v>59</v>
      </c>
      <c r="G87" s="4">
        <v>0</v>
      </c>
      <c r="H87" s="4">
        <v>27000</v>
      </c>
      <c r="I87" s="4">
        <v>-23257909.91</v>
      </c>
    </row>
    <row r="88" spans="2:9" ht="15">
      <c r="B88" s="2">
        <v>45303</v>
      </c>
      <c r="C88" s="3">
        <v>79414</v>
      </c>
      <c r="D88" s="3" t="s">
        <v>18</v>
      </c>
      <c r="E88" s="3" t="s">
        <v>59</v>
      </c>
      <c r="G88" s="4">
        <v>0</v>
      </c>
      <c r="H88" s="4">
        <v>8400</v>
      </c>
      <c r="I88" s="4">
        <v>-23257909.91</v>
      </c>
    </row>
    <row r="89" spans="2:9" ht="15">
      <c r="B89" s="2">
        <v>45303</v>
      </c>
      <c r="C89" s="3">
        <v>79415</v>
      </c>
      <c r="D89" s="3" t="s">
        <v>18</v>
      </c>
      <c r="E89" s="3" t="s">
        <v>60</v>
      </c>
      <c r="G89" s="4">
        <v>0</v>
      </c>
      <c r="H89" s="4">
        <v>34522184.5</v>
      </c>
      <c r="I89" s="4">
        <v>-57780094.41</v>
      </c>
    </row>
    <row r="90" spans="2:9" ht="15">
      <c r="B90" s="2">
        <v>45303</v>
      </c>
      <c r="C90" s="3">
        <v>79422</v>
      </c>
      <c r="D90" s="3" t="s">
        <v>18</v>
      </c>
      <c r="E90" s="3" t="s">
        <v>61</v>
      </c>
      <c r="G90" s="4">
        <v>0</v>
      </c>
      <c r="H90" s="4">
        <v>135600</v>
      </c>
      <c r="I90" s="4">
        <v>-57921694.41</v>
      </c>
    </row>
    <row r="91" spans="2:9" ht="15">
      <c r="B91" s="2">
        <v>45303</v>
      </c>
      <c r="C91" s="3">
        <v>79422</v>
      </c>
      <c r="D91" s="3" t="s">
        <v>18</v>
      </c>
      <c r="E91" s="3" t="s">
        <v>61</v>
      </c>
      <c r="G91" s="4">
        <v>0</v>
      </c>
      <c r="H91" s="4">
        <v>6000</v>
      </c>
      <c r="I91" s="4">
        <v>-57921694.41</v>
      </c>
    </row>
    <row r="92" spans="2:9" ht="15">
      <c r="B92" s="2">
        <v>45303</v>
      </c>
      <c r="C92" s="3">
        <v>79427</v>
      </c>
      <c r="D92" s="3" t="s">
        <v>18</v>
      </c>
      <c r="E92" s="3" t="s">
        <v>62</v>
      </c>
      <c r="G92" s="4">
        <v>0</v>
      </c>
      <c r="H92" s="4">
        <v>1314.21</v>
      </c>
      <c r="I92" s="4">
        <v>-57923067.82</v>
      </c>
    </row>
    <row r="93" spans="2:9" ht="15">
      <c r="B93" s="2">
        <v>45303</v>
      </c>
      <c r="C93" s="3">
        <v>79427</v>
      </c>
      <c r="D93" s="3" t="s">
        <v>18</v>
      </c>
      <c r="E93" s="3" t="s">
        <v>62</v>
      </c>
      <c r="G93" s="4">
        <v>0</v>
      </c>
      <c r="H93" s="4">
        <v>59.2</v>
      </c>
      <c r="I93" s="4">
        <v>-57923067.82</v>
      </c>
    </row>
    <row r="94" spans="2:9" ht="15">
      <c r="B94" s="2">
        <v>45303</v>
      </c>
      <c r="C94" s="3">
        <v>79428</v>
      </c>
      <c r="D94" s="3" t="s">
        <v>18</v>
      </c>
      <c r="E94" s="3" t="s">
        <v>63</v>
      </c>
      <c r="G94" s="4">
        <v>0</v>
      </c>
      <c r="H94" s="4">
        <v>226000</v>
      </c>
      <c r="I94" s="4">
        <v>-58159067.82</v>
      </c>
    </row>
    <row r="95" spans="2:9" ht="15">
      <c r="B95" s="2">
        <v>45303</v>
      </c>
      <c r="C95" s="3">
        <v>79428</v>
      </c>
      <c r="D95" s="3" t="s">
        <v>18</v>
      </c>
      <c r="E95" s="3" t="s">
        <v>63</v>
      </c>
      <c r="G95" s="4">
        <v>0</v>
      </c>
      <c r="H95" s="4">
        <v>10000</v>
      </c>
      <c r="I95" s="4">
        <v>-58159067.82</v>
      </c>
    </row>
    <row r="96" spans="2:9" ht="15">
      <c r="B96" s="2">
        <v>45303</v>
      </c>
      <c r="C96" s="3">
        <v>79433</v>
      </c>
      <c r="D96" s="3" t="s">
        <v>18</v>
      </c>
      <c r="E96" s="3" t="s">
        <v>64</v>
      </c>
      <c r="G96" s="4">
        <v>0</v>
      </c>
      <c r="H96" s="4">
        <v>72400</v>
      </c>
      <c r="I96" s="4">
        <v>-58253467.82</v>
      </c>
    </row>
    <row r="97" spans="2:9" ht="15">
      <c r="B97" s="2">
        <v>45303</v>
      </c>
      <c r="C97" s="3">
        <v>79433</v>
      </c>
      <c r="D97" s="3" t="s">
        <v>18</v>
      </c>
      <c r="E97" s="3" t="s">
        <v>64</v>
      </c>
      <c r="G97" s="4">
        <v>0</v>
      </c>
      <c r="H97" s="4">
        <v>22000</v>
      </c>
      <c r="I97" s="4">
        <v>-58253467.82</v>
      </c>
    </row>
    <row r="98" spans="2:9" ht="15">
      <c r="B98" s="2">
        <v>45303</v>
      </c>
      <c r="C98" s="3">
        <v>79440</v>
      </c>
      <c r="D98" s="3" t="s">
        <v>18</v>
      </c>
      <c r="E98" s="3" t="s">
        <v>65</v>
      </c>
      <c r="G98" s="4">
        <v>0</v>
      </c>
      <c r="H98" s="4">
        <v>90400</v>
      </c>
      <c r="I98" s="4">
        <v>-58347867.82</v>
      </c>
    </row>
    <row r="99" spans="2:9" ht="15">
      <c r="B99" s="2">
        <v>45303</v>
      </c>
      <c r="C99" s="3">
        <v>79440</v>
      </c>
      <c r="D99" s="3" t="s">
        <v>18</v>
      </c>
      <c r="E99" s="3" t="s">
        <v>65</v>
      </c>
      <c r="G99" s="4">
        <v>0</v>
      </c>
      <c r="H99" s="4">
        <v>4000</v>
      </c>
      <c r="I99" s="4">
        <v>-58347867.82</v>
      </c>
    </row>
    <row r="100" spans="2:9" ht="15">
      <c r="B100" s="2">
        <v>45303</v>
      </c>
      <c r="C100" s="3">
        <v>79525</v>
      </c>
      <c r="D100" s="3" t="s">
        <v>18</v>
      </c>
      <c r="E100" s="3" t="s">
        <v>66</v>
      </c>
      <c r="G100" s="4">
        <v>0</v>
      </c>
      <c r="H100" s="4">
        <v>158200</v>
      </c>
      <c r="I100" s="4">
        <v>-58513067.82</v>
      </c>
    </row>
    <row r="101" spans="2:9" ht="15">
      <c r="B101" s="2">
        <v>45303</v>
      </c>
      <c r="C101" s="3">
        <v>79525</v>
      </c>
      <c r="D101" s="3" t="s">
        <v>18</v>
      </c>
      <c r="E101" s="3" t="s">
        <v>66</v>
      </c>
      <c r="G101" s="4">
        <v>0</v>
      </c>
      <c r="H101" s="4">
        <v>7000</v>
      </c>
      <c r="I101" s="4">
        <v>-58513067.82</v>
      </c>
    </row>
    <row r="102" spans="2:9" ht="15">
      <c r="B102" s="2">
        <v>45306</v>
      </c>
      <c r="C102" s="3">
        <v>79633</v>
      </c>
      <c r="D102" s="3" t="s">
        <v>18</v>
      </c>
      <c r="E102" s="3" t="s">
        <v>67</v>
      </c>
      <c r="G102" s="4">
        <v>0</v>
      </c>
      <c r="H102" s="4">
        <v>10393.86</v>
      </c>
      <c r="I102" s="4">
        <v>-58811591.02</v>
      </c>
    </row>
    <row r="103" spans="2:9" ht="15">
      <c r="B103" s="2">
        <v>45306</v>
      </c>
      <c r="C103" s="3">
        <v>79633</v>
      </c>
      <c r="D103" s="3" t="s">
        <v>18</v>
      </c>
      <c r="E103" s="3" t="s">
        <v>67</v>
      </c>
      <c r="G103" s="4">
        <v>0</v>
      </c>
      <c r="H103" s="4">
        <v>288129.34</v>
      </c>
      <c r="I103" s="4">
        <v>-58811591.02</v>
      </c>
    </row>
    <row r="104" spans="2:9" ht="15">
      <c r="B104" s="2">
        <v>45306</v>
      </c>
      <c r="C104" s="3">
        <v>79638</v>
      </c>
      <c r="D104" s="3" t="s">
        <v>18</v>
      </c>
      <c r="E104" s="3" t="s">
        <v>68</v>
      </c>
      <c r="G104" s="4">
        <v>0</v>
      </c>
      <c r="H104" s="4">
        <v>9832.87</v>
      </c>
      <c r="I104" s="4">
        <v>-59214591.02</v>
      </c>
    </row>
    <row r="105" spans="2:9" ht="15">
      <c r="B105" s="2">
        <v>45306</v>
      </c>
      <c r="C105" s="3">
        <v>79638</v>
      </c>
      <c r="D105" s="3" t="s">
        <v>18</v>
      </c>
      <c r="E105" s="3" t="s">
        <v>68</v>
      </c>
      <c r="G105" s="4">
        <v>0</v>
      </c>
      <c r="H105" s="4">
        <v>393167.13</v>
      </c>
      <c r="I105" s="4">
        <v>-59214591.02</v>
      </c>
    </row>
    <row r="106" spans="2:9" ht="15">
      <c r="B106" s="2">
        <v>45306</v>
      </c>
      <c r="C106" s="3">
        <v>79642</v>
      </c>
      <c r="D106" s="3" t="s">
        <v>18</v>
      </c>
      <c r="E106" s="3" t="s">
        <v>69</v>
      </c>
      <c r="G106" s="4">
        <v>0</v>
      </c>
      <c r="H106" s="4">
        <v>2079630.37</v>
      </c>
      <c r="I106" s="4">
        <v>-111439375.85</v>
      </c>
    </row>
    <row r="107" spans="2:9" ht="15">
      <c r="B107" s="2">
        <v>45306</v>
      </c>
      <c r="C107" s="3">
        <v>79642</v>
      </c>
      <c r="D107" s="3" t="s">
        <v>18</v>
      </c>
      <c r="E107" s="3" t="s">
        <v>69</v>
      </c>
      <c r="G107" s="4">
        <v>0</v>
      </c>
      <c r="H107" s="4">
        <v>50145154.46</v>
      </c>
      <c r="I107" s="4">
        <v>-111439375.85</v>
      </c>
    </row>
    <row r="108" spans="2:9" ht="15">
      <c r="B108" s="2">
        <v>45306</v>
      </c>
      <c r="C108" s="3">
        <v>79644</v>
      </c>
      <c r="D108" s="3" t="s">
        <v>18</v>
      </c>
      <c r="E108" s="3" t="s">
        <v>70</v>
      </c>
      <c r="G108" s="4">
        <v>0</v>
      </c>
      <c r="H108" s="4">
        <v>468935.96</v>
      </c>
      <c r="I108" s="4">
        <v>-117035375.85</v>
      </c>
    </row>
    <row r="109" spans="2:9" ht="15">
      <c r="B109" s="2">
        <v>45306</v>
      </c>
      <c r="C109" s="3">
        <v>79644</v>
      </c>
      <c r="D109" s="3" t="s">
        <v>18</v>
      </c>
      <c r="E109" s="3" t="s">
        <v>70</v>
      </c>
      <c r="G109" s="4">
        <v>0</v>
      </c>
      <c r="H109" s="4">
        <v>5127064.04</v>
      </c>
      <c r="I109" s="4">
        <v>-117035375.85</v>
      </c>
    </row>
    <row r="110" spans="2:9" ht="15">
      <c r="B110" s="2">
        <v>45306</v>
      </c>
      <c r="C110" s="3">
        <v>79647</v>
      </c>
      <c r="D110" s="3" t="s">
        <v>18</v>
      </c>
      <c r="E110" s="3" t="s">
        <v>71</v>
      </c>
      <c r="G110" s="4">
        <v>0</v>
      </c>
      <c r="H110" s="4">
        <v>1250000</v>
      </c>
      <c r="I110" s="4">
        <v>-118285375.85</v>
      </c>
    </row>
    <row r="111" spans="2:9" ht="15">
      <c r="B111" s="2">
        <v>45306</v>
      </c>
      <c r="C111" s="3">
        <v>79650</v>
      </c>
      <c r="D111" s="3" t="s">
        <v>18</v>
      </c>
      <c r="E111" s="3" t="s">
        <v>72</v>
      </c>
      <c r="G111" s="4">
        <v>0</v>
      </c>
      <c r="H111" s="4">
        <v>6151112</v>
      </c>
      <c r="I111" s="4">
        <v>-124436487.85</v>
      </c>
    </row>
    <row r="112" spans="2:9" ht="15">
      <c r="B112" s="2">
        <v>45306</v>
      </c>
      <c r="C112" s="3">
        <v>79653</v>
      </c>
      <c r="D112" s="3" t="s">
        <v>18</v>
      </c>
      <c r="E112" s="3" t="s">
        <v>73</v>
      </c>
      <c r="G112" s="4">
        <v>0</v>
      </c>
      <c r="H112" s="4">
        <v>1074933.85</v>
      </c>
      <c r="I112" s="4">
        <v>-140126614.07</v>
      </c>
    </row>
    <row r="113" spans="2:9" ht="15">
      <c r="B113" s="2">
        <v>45306</v>
      </c>
      <c r="C113" s="3">
        <v>79653</v>
      </c>
      <c r="D113" s="3" t="s">
        <v>18</v>
      </c>
      <c r="E113" s="3" t="s">
        <v>73</v>
      </c>
      <c r="G113" s="4">
        <v>0</v>
      </c>
      <c r="H113" s="4">
        <v>14615192.37</v>
      </c>
      <c r="I113" s="4">
        <v>-140126614.07</v>
      </c>
    </row>
    <row r="114" spans="2:9" ht="15">
      <c r="B114" s="2">
        <v>45306</v>
      </c>
      <c r="C114" s="3">
        <v>79655</v>
      </c>
      <c r="D114" s="3" t="s">
        <v>18</v>
      </c>
      <c r="E114" s="3" t="s">
        <v>74</v>
      </c>
      <c r="G114" s="4">
        <v>0</v>
      </c>
      <c r="H114" s="4">
        <v>5046711.08</v>
      </c>
      <c r="I114" s="4">
        <v>-145173325.15</v>
      </c>
    </row>
    <row r="115" spans="2:9" ht="15">
      <c r="B115" s="2">
        <v>45306</v>
      </c>
      <c r="C115" s="3">
        <v>79657</v>
      </c>
      <c r="D115" s="3" t="s">
        <v>18</v>
      </c>
      <c r="E115" s="3" t="s">
        <v>75</v>
      </c>
      <c r="G115" s="4">
        <v>0</v>
      </c>
      <c r="H115" s="4">
        <v>416666.67</v>
      </c>
      <c r="I115" s="4">
        <v>-145589991.82</v>
      </c>
    </row>
    <row r="116" spans="2:9" ht="15">
      <c r="B116" s="2">
        <v>45306</v>
      </c>
      <c r="C116" s="3">
        <v>79661</v>
      </c>
      <c r="D116" s="3" t="s">
        <v>18</v>
      </c>
      <c r="E116" s="3" t="s">
        <v>76</v>
      </c>
      <c r="G116" s="4">
        <v>0</v>
      </c>
      <c r="H116" s="4">
        <v>13857365.64</v>
      </c>
      <c r="I116" s="4">
        <v>-159447357.46</v>
      </c>
    </row>
    <row r="117" spans="2:9" ht="15">
      <c r="B117" s="2">
        <v>45306</v>
      </c>
      <c r="C117" s="3">
        <v>79664</v>
      </c>
      <c r="D117" s="3" t="s">
        <v>18</v>
      </c>
      <c r="E117" s="3" t="s">
        <v>77</v>
      </c>
      <c r="G117" s="4">
        <v>0</v>
      </c>
      <c r="H117" s="4">
        <v>226000</v>
      </c>
      <c r="I117" s="4">
        <v>-159683357.46</v>
      </c>
    </row>
    <row r="118" spans="2:9" ht="15">
      <c r="B118" s="2">
        <v>45306</v>
      </c>
      <c r="C118" s="3">
        <v>79664</v>
      </c>
      <c r="D118" s="3" t="s">
        <v>18</v>
      </c>
      <c r="E118" s="3" t="s">
        <v>77</v>
      </c>
      <c r="G118" s="4">
        <v>0</v>
      </c>
      <c r="H118" s="4">
        <v>10000</v>
      </c>
      <c r="I118" s="4">
        <v>-159683357.46</v>
      </c>
    </row>
    <row r="119" spans="2:9" ht="15">
      <c r="B119" s="2">
        <v>45306</v>
      </c>
      <c r="C119" s="3">
        <v>79666</v>
      </c>
      <c r="D119" s="3" t="s">
        <v>18</v>
      </c>
      <c r="E119" s="3" t="s">
        <v>78</v>
      </c>
      <c r="G119" s="4">
        <v>0</v>
      </c>
      <c r="H119" s="4">
        <v>135000</v>
      </c>
      <c r="I119" s="4">
        <v>-159860357.46</v>
      </c>
    </row>
    <row r="120" spans="2:9" ht="15">
      <c r="B120" s="2">
        <v>45306</v>
      </c>
      <c r="C120" s="3">
        <v>79666</v>
      </c>
      <c r="D120" s="3" t="s">
        <v>18</v>
      </c>
      <c r="E120" s="3" t="s">
        <v>78</v>
      </c>
      <c r="G120" s="4">
        <v>0</v>
      </c>
      <c r="H120" s="4">
        <v>42000</v>
      </c>
      <c r="I120" s="4">
        <v>-159860357.46</v>
      </c>
    </row>
    <row r="121" spans="2:9" ht="15">
      <c r="B121" s="2">
        <v>45306</v>
      </c>
      <c r="C121" s="3">
        <v>79668</v>
      </c>
      <c r="D121" s="3" t="s">
        <v>18</v>
      </c>
      <c r="E121" s="3" t="s">
        <v>79</v>
      </c>
      <c r="G121" s="4">
        <v>0</v>
      </c>
      <c r="H121" s="4">
        <v>3337836</v>
      </c>
      <c r="I121" s="4">
        <v>-163198193.46</v>
      </c>
    </row>
    <row r="122" spans="2:9" ht="38.25">
      <c r="B122" s="2">
        <v>45307</v>
      </c>
      <c r="C122" s="3">
        <v>79518</v>
      </c>
      <c r="D122" s="3" t="s">
        <v>12</v>
      </c>
      <c r="E122" s="3" t="s">
        <v>80</v>
      </c>
      <c r="G122" s="4">
        <v>56666689.72</v>
      </c>
      <c r="H122" s="4">
        <v>0</v>
      </c>
      <c r="I122" s="4">
        <v>-49283230.54</v>
      </c>
    </row>
    <row r="123" spans="2:9" ht="38.25">
      <c r="B123" s="2">
        <v>45307</v>
      </c>
      <c r="C123" s="3">
        <v>79518</v>
      </c>
      <c r="D123" s="3" t="s">
        <v>12</v>
      </c>
      <c r="E123" s="3" t="s">
        <v>80</v>
      </c>
      <c r="G123" s="4">
        <v>57248273.2</v>
      </c>
      <c r="H123" s="4">
        <v>0</v>
      </c>
      <c r="I123" s="4">
        <v>-49283230.54</v>
      </c>
    </row>
    <row r="124" spans="2:9" ht="15">
      <c r="B124" s="2">
        <v>45307</v>
      </c>
      <c r="C124" s="3">
        <v>79670</v>
      </c>
      <c r="D124" s="3" t="s">
        <v>18</v>
      </c>
      <c r="E124" s="3" t="s">
        <v>81</v>
      </c>
      <c r="G124" s="4">
        <v>0</v>
      </c>
      <c r="H124" s="4">
        <v>72000</v>
      </c>
      <c r="I124" s="4">
        <v>-49377630.54</v>
      </c>
    </row>
    <row r="125" spans="2:9" ht="15">
      <c r="B125" s="2">
        <v>45307</v>
      </c>
      <c r="C125" s="3">
        <v>79670</v>
      </c>
      <c r="D125" s="3" t="s">
        <v>18</v>
      </c>
      <c r="E125" s="3" t="s">
        <v>81</v>
      </c>
      <c r="G125" s="4">
        <v>0</v>
      </c>
      <c r="H125" s="4">
        <v>22400</v>
      </c>
      <c r="I125" s="4">
        <v>-49377630.54</v>
      </c>
    </row>
    <row r="126" spans="2:9" ht="15">
      <c r="B126" s="2">
        <v>45307</v>
      </c>
      <c r="C126" s="3">
        <v>79671</v>
      </c>
      <c r="D126" s="3" t="s">
        <v>18</v>
      </c>
      <c r="E126" s="3" t="s">
        <v>82</v>
      </c>
      <c r="G126" s="4">
        <v>0</v>
      </c>
      <c r="H126" s="4">
        <v>104800.44</v>
      </c>
      <c r="I126" s="4">
        <v>-49487946.77</v>
      </c>
    </row>
    <row r="127" spans="2:9" ht="15">
      <c r="B127" s="2">
        <v>45307</v>
      </c>
      <c r="C127" s="3">
        <v>79671</v>
      </c>
      <c r="D127" s="3" t="s">
        <v>18</v>
      </c>
      <c r="E127" s="3" t="s">
        <v>82</v>
      </c>
      <c r="G127" s="4">
        <v>0</v>
      </c>
      <c r="H127" s="4">
        <v>5515.79</v>
      </c>
      <c r="I127" s="4">
        <v>-49487946.77</v>
      </c>
    </row>
    <row r="128" spans="2:9" ht="15">
      <c r="B128" s="2">
        <v>45307</v>
      </c>
      <c r="C128" s="3">
        <v>79676</v>
      </c>
      <c r="D128" s="3" t="s">
        <v>18</v>
      </c>
      <c r="E128" s="3" t="s">
        <v>83</v>
      </c>
      <c r="G128" s="4">
        <v>0</v>
      </c>
      <c r="H128" s="4">
        <v>73800</v>
      </c>
      <c r="I128" s="4">
        <v>-49584706.77</v>
      </c>
    </row>
    <row r="129" spans="2:9" ht="15">
      <c r="B129" s="2">
        <v>45307</v>
      </c>
      <c r="C129" s="3">
        <v>79676</v>
      </c>
      <c r="D129" s="3" t="s">
        <v>18</v>
      </c>
      <c r="E129" s="3" t="s">
        <v>83</v>
      </c>
      <c r="G129" s="4">
        <v>0</v>
      </c>
      <c r="H129" s="4">
        <v>22960</v>
      </c>
      <c r="I129" s="4">
        <v>-49584706.77</v>
      </c>
    </row>
    <row r="130" spans="2:9" ht="15">
      <c r="B130" s="2">
        <v>45307</v>
      </c>
      <c r="C130" s="3">
        <v>79677</v>
      </c>
      <c r="D130" s="3" t="s">
        <v>18</v>
      </c>
      <c r="E130" s="3" t="s">
        <v>84</v>
      </c>
      <c r="G130" s="4">
        <v>0</v>
      </c>
      <c r="H130" s="4">
        <v>35487.56</v>
      </c>
      <c r="I130" s="4">
        <v>-49620194.33</v>
      </c>
    </row>
    <row r="131" spans="2:9" ht="15">
      <c r="B131" s="2">
        <v>45307</v>
      </c>
      <c r="C131" s="3">
        <v>79678</v>
      </c>
      <c r="D131" s="3" t="s">
        <v>18</v>
      </c>
      <c r="E131" s="3" t="s">
        <v>85</v>
      </c>
      <c r="G131" s="4">
        <v>0</v>
      </c>
      <c r="H131" s="4">
        <v>82050.05</v>
      </c>
      <c r="I131" s="4">
        <v>-49706562.8</v>
      </c>
    </row>
    <row r="132" spans="2:9" ht="15">
      <c r="B132" s="2">
        <v>45307</v>
      </c>
      <c r="C132" s="3">
        <v>79678</v>
      </c>
      <c r="D132" s="3" t="s">
        <v>18</v>
      </c>
      <c r="E132" s="3" t="s">
        <v>85</v>
      </c>
      <c r="G132" s="4">
        <v>0</v>
      </c>
      <c r="H132" s="4">
        <v>4318.42</v>
      </c>
      <c r="I132" s="4">
        <v>-49706562.8</v>
      </c>
    </row>
    <row r="133" spans="2:9" ht="15">
      <c r="B133" s="2">
        <v>45307</v>
      </c>
      <c r="C133" s="3">
        <v>79680</v>
      </c>
      <c r="D133" s="3" t="s">
        <v>18</v>
      </c>
      <c r="E133" s="3" t="s">
        <v>86</v>
      </c>
      <c r="G133" s="4">
        <v>0</v>
      </c>
      <c r="H133" s="4">
        <v>9000</v>
      </c>
      <c r="I133" s="4">
        <v>-49718362.8</v>
      </c>
    </row>
    <row r="134" spans="2:9" ht="15">
      <c r="B134" s="2">
        <v>45307</v>
      </c>
      <c r="C134" s="3">
        <v>79680</v>
      </c>
      <c r="D134" s="3" t="s">
        <v>18</v>
      </c>
      <c r="E134" s="3" t="s">
        <v>86</v>
      </c>
      <c r="G134" s="4">
        <v>0</v>
      </c>
      <c r="H134" s="4">
        <v>2800</v>
      </c>
      <c r="I134" s="4">
        <v>-49718362.8</v>
      </c>
    </row>
    <row r="135" spans="2:9" ht="15">
      <c r="B135" s="2">
        <v>45308</v>
      </c>
      <c r="C135" s="3">
        <v>79382</v>
      </c>
      <c r="D135" s="3" t="s">
        <v>18</v>
      </c>
      <c r="E135" s="3" t="s">
        <v>87</v>
      </c>
      <c r="G135" s="4">
        <v>0</v>
      </c>
      <c r="H135" s="4">
        <v>3627.65</v>
      </c>
      <c r="I135" s="4">
        <v>-49722135.62</v>
      </c>
    </row>
    <row r="136" spans="2:9" ht="15">
      <c r="B136" s="2">
        <v>45308</v>
      </c>
      <c r="C136" s="3">
        <v>79382</v>
      </c>
      <c r="D136" s="3" t="s">
        <v>18</v>
      </c>
      <c r="E136" s="3" t="s">
        <v>87</v>
      </c>
      <c r="G136" s="4">
        <v>0</v>
      </c>
      <c r="H136" s="4">
        <v>145.17</v>
      </c>
      <c r="I136" s="4">
        <v>-49722135.62</v>
      </c>
    </row>
    <row r="137" spans="2:9" ht="15">
      <c r="B137" s="2">
        <v>45308</v>
      </c>
      <c r="C137" s="3">
        <v>79681</v>
      </c>
      <c r="D137" s="3" t="s">
        <v>18</v>
      </c>
      <c r="E137" s="3" t="s">
        <v>88</v>
      </c>
      <c r="G137" s="4">
        <v>0</v>
      </c>
      <c r="H137" s="4">
        <v>833333</v>
      </c>
      <c r="I137" s="4">
        <v>-50555468.62</v>
      </c>
    </row>
    <row r="138" spans="2:9" ht="15">
      <c r="B138" s="2">
        <v>45308</v>
      </c>
      <c r="C138" s="3">
        <v>79683</v>
      </c>
      <c r="D138" s="3" t="s">
        <v>18</v>
      </c>
      <c r="E138" s="3" t="s">
        <v>89</v>
      </c>
      <c r="G138" s="4">
        <v>0</v>
      </c>
      <c r="H138" s="4">
        <v>7945269.94</v>
      </c>
      <c r="I138" s="4">
        <v>-58500738.56</v>
      </c>
    </row>
    <row r="139" spans="2:9" ht="15">
      <c r="B139" s="2">
        <v>45308</v>
      </c>
      <c r="C139" s="3">
        <v>79687</v>
      </c>
      <c r="D139" s="3" t="s">
        <v>18</v>
      </c>
      <c r="E139" s="3" t="s">
        <v>90</v>
      </c>
      <c r="G139" s="4">
        <v>0</v>
      </c>
      <c r="H139" s="4">
        <v>6795</v>
      </c>
      <c r="I139" s="4">
        <v>-58507533.56</v>
      </c>
    </row>
    <row r="140" spans="2:9" ht="15">
      <c r="B140" s="2">
        <v>45308</v>
      </c>
      <c r="C140" s="3">
        <v>79689</v>
      </c>
      <c r="D140" s="3" t="s">
        <v>18</v>
      </c>
      <c r="E140" s="3" t="s">
        <v>91</v>
      </c>
      <c r="G140" s="4">
        <v>0</v>
      </c>
      <c r="H140" s="4">
        <v>26877.98</v>
      </c>
      <c r="I140" s="4">
        <v>-58534411.54</v>
      </c>
    </row>
    <row r="141" spans="2:9" ht="76.5">
      <c r="B141" s="2">
        <v>45308</v>
      </c>
      <c r="C141" s="3">
        <v>79745</v>
      </c>
      <c r="D141" s="3" t="s">
        <v>10</v>
      </c>
      <c r="E141" s="3" t="s">
        <v>92</v>
      </c>
      <c r="G141" s="4">
        <v>0</v>
      </c>
      <c r="H141" s="4">
        <v>56666689.72</v>
      </c>
      <c r="I141" s="4">
        <v>-183949374.46</v>
      </c>
    </row>
    <row r="142" spans="2:9" ht="76.5">
      <c r="B142" s="2">
        <v>45308</v>
      </c>
      <c r="C142" s="3">
        <v>79745</v>
      </c>
      <c r="D142" s="3" t="s">
        <v>10</v>
      </c>
      <c r="E142" s="3" t="s">
        <v>92</v>
      </c>
      <c r="G142" s="4">
        <v>0</v>
      </c>
      <c r="H142" s="4">
        <v>57248273.2</v>
      </c>
      <c r="I142" s="4">
        <v>-183949374.46</v>
      </c>
    </row>
    <row r="143" spans="2:9" ht="76.5">
      <c r="B143" s="2">
        <v>45308</v>
      </c>
      <c r="C143" s="3">
        <v>79745</v>
      </c>
      <c r="D143" s="3" t="s">
        <v>10</v>
      </c>
      <c r="E143" s="3" t="s">
        <v>92</v>
      </c>
      <c r="G143" s="4">
        <v>0</v>
      </c>
      <c r="H143" s="4">
        <v>11500000</v>
      </c>
      <c r="I143" s="4">
        <v>-183949374.46</v>
      </c>
    </row>
    <row r="144" spans="2:9" ht="15">
      <c r="B144" s="2">
        <v>45309</v>
      </c>
      <c r="C144" s="3">
        <v>79555</v>
      </c>
      <c r="D144" s="3" t="s">
        <v>12</v>
      </c>
      <c r="E144" s="3" t="s">
        <v>93</v>
      </c>
      <c r="G144" s="4">
        <v>8065794</v>
      </c>
      <c r="H144" s="4">
        <v>0</v>
      </c>
      <c r="I144" s="4">
        <v>-175883580.46</v>
      </c>
    </row>
    <row r="145" spans="2:9" ht="15">
      <c r="B145" s="2">
        <v>45309</v>
      </c>
      <c r="C145" s="3">
        <v>79691</v>
      </c>
      <c r="D145" s="3" t="s">
        <v>18</v>
      </c>
      <c r="E145" s="3" t="s">
        <v>94</v>
      </c>
      <c r="G145" s="4">
        <v>0</v>
      </c>
      <c r="H145" s="4">
        <v>56271.94</v>
      </c>
      <c r="I145" s="4">
        <v>-178544874.12</v>
      </c>
    </row>
    <row r="146" spans="2:9" ht="15">
      <c r="B146" s="2">
        <v>45309</v>
      </c>
      <c r="C146" s="3">
        <v>79691</v>
      </c>
      <c r="D146" s="3" t="s">
        <v>18</v>
      </c>
      <c r="E146" s="3" t="s">
        <v>94</v>
      </c>
      <c r="G146" s="4">
        <v>0</v>
      </c>
      <c r="H146" s="4">
        <v>2605021.72</v>
      </c>
      <c r="I146" s="4">
        <v>-178544874.12</v>
      </c>
    </row>
    <row r="147" spans="2:9" ht="15">
      <c r="B147" s="2">
        <v>45309</v>
      </c>
      <c r="C147" s="3">
        <v>79692</v>
      </c>
      <c r="D147" s="3" t="s">
        <v>18</v>
      </c>
      <c r="E147" s="3" t="s">
        <v>95</v>
      </c>
      <c r="G147" s="4">
        <v>0</v>
      </c>
      <c r="H147" s="4">
        <v>38283</v>
      </c>
      <c r="I147" s="4">
        <v>-178585225.62</v>
      </c>
    </row>
    <row r="148" spans="2:9" ht="15">
      <c r="B148" s="2">
        <v>45309</v>
      </c>
      <c r="C148" s="3">
        <v>79692</v>
      </c>
      <c r="D148" s="3" t="s">
        <v>18</v>
      </c>
      <c r="E148" s="3" t="s">
        <v>95</v>
      </c>
      <c r="G148" s="4">
        <v>0</v>
      </c>
      <c r="H148" s="4">
        <v>2068.5</v>
      </c>
      <c r="I148" s="4">
        <v>-178585225.62</v>
      </c>
    </row>
    <row r="149" spans="2:9" ht="15">
      <c r="B149" s="2">
        <v>45309</v>
      </c>
      <c r="C149" s="3">
        <v>79693</v>
      </c>
      <c r="D149" s="3" t="s">
        <v>18</v>
      </c>
      <c r="E149" s="3" t="s">
        <v>96</v>
      </c>
      <c r="G149" s="4">
        <v>0</v>
      </c>
      <c r="H149" s="4">
        <v>113000</v>
      </c>
      <c r="I149" s="4">
        <v>-178703225.62</v>
      </c>
    </row>
    <row r="150" spans="2:9" ht="15">
      <c r="B150" s="2">
        <v>45309</v>
      </c>
      <c r="C150" s="3">
        <v>79693</v>
      </c>
      <c r="D150" s="3" t="s">
        <v>18</v>
      </c>
      <c r="E150" s="3" t="s">
        <v>96</v>
      </c>
      <c r="G150" s="4">
        <v>0</v>
      </c>
      <c r="H150" s="4">
        <v>5000</v>
      </c>
      <c r="I150" s="4">
        <v>-178703225.62</v>
      </c>
    </row>
    <row r="151" spans="2:9" ht="15">
      <c r="B151" s="2">
        <v>45309</v>
      </c>
      <c r="C151" s="3">
        <v>79694</v>
      </c>
      <c r="D151" s="3" t="s">
        <v>18</v>
      </c>
      <c r="E151" s="3" t="s">
        <v>97</v>
      </c>
      <c r="G151" s="4">
        <v>0</v>
      </c>
      <c r="H151" s="4">
        <v>67500</v>
      </c>
      <c r="I151" s="4">
        <v>-178791725.62</v>
      </c>
    </row>
    <row r="152" spans="2:9" ht="15">
      <c r="B152" s="2">
        <v>45309</v>
      </c>
      <c r="C152" s="3">
        <v>79694</v>
      </c>
      <c r="D152" s="3" t="s">
        <v>18</v>
      </c>
      <c r="E152" s="3" t="s">
        <v>97</v>
      </c>
      <c r="G152" s="4">
        <v>0</v>
      </c>
      <c r="H152" s="4">
        <v>21000</v>
      </c>
      <c r="I152" s="4">
        <v>-178791725.62</v>
      </c>
    </row>
    <row r="153" spans="2:9" ht="15">
      <c r="B153" s="2">
        <v>45309</v>
      </c>
      <c r="C153" s="3">
        <v>79695</v>
      </c>
      <c r="D153" s="3" t="s">
        <v>18</v>
      </c>
      <c r="E153" s="3" t="s">
        <v>98</v>
      </c>
      <c r="G153" s="4">
        <v>0</v>
      </c>
      <c r="H153" s="4">
        <v>2750</v>
      </c>
      <c r="I153" s="4">
        <v>-178856625.62</v>
      </c>
    </row>
    <row r="154" spans="2:9" ht="15">
      <c r="B154" s="2">
        <v>45309</v>
      </c>
      <c r="C154" s="3">
        <v>79695</v>
      </c>
      <c r="D154" s="3" t="s">
        <v>18</v>
      </c>
      <c r="E154" s="3" t="s">
        <v>98</v>
      </c>
      <c r="G154" s="4">
        <v>0</v>
      </c>
      <c r="H154" s="4">
        <v>62150</v>
      </c>
      <c r="I154" s="4">
        <v>-178856625.62</v>
      </c>
    </row>
    <row r="155" spans="2:9" ht="15">
      <c r="B155" s="2">
        <v>45309</v>
      </c>
      <c r="C155" s="3">
        <v>79699</v>
      </c>
      <c r="D155" s="3" t="s">
        <v>18</v>
      </c>
      <c r="E155" s="3" t="s">
        <v>99</v>
      </c>
      <c r="G155" s="4">
        <v>0</v>
      </c>
      <c r="H155" s="4">
        <v>7672.53</v>
      </c>
      <c r="I155" s="4">
        <v>-178864701.97</v>
      </c>
    </row>
    <row r="156" spans="2:9" ht="15">
      <c r="B156" s="2">
        <v>45309</v>
      </c>
      <c r="C156" s="3">
        <v>79699</v>
      </c>
      <c r="D156" s="3" t="s">
        <v>18</v>
      </c>
      <c r="E156" s="3" t="s">
        <v>99</v>
      </c>
      <c r="G156" s="4">
        <v>0</v>
      </c>
      <c r="H156" s="4">
        <v>403.82</v>
      </c>
      <c r="I156" s="4">
        <v>-178864701.97</v>
      </c>
    </row>
    <row r="157" spans="2:9" ht="15">
      <c r="B157" s="2">
        <v>45309</v>
      </c>
      <c r="C157" s="3">
        <v>79701</v>
      </c>
      <c r="D157" s="3" t="s">
        <v>18</v>
      </c>
      <c r="E157" s="3" t="s">
        <v>100</v>
      </c>
      <c r="G157" s="4">
        <v>0</v>
      </c>
      <c r="H157" s="4">
        <v>79100</v>
      </c>
      <c r="I157" s="4">
        <v>-178947301.97</v>
      </c>
    </row>
    <row r="158" spans="2:9" ht="15">
      <c r="B158" s="2">
        <v>45309</v>
      </c>
      <c r="C158" s="3">
        <v>79701</v>
      </c>
      <c r="D158" s="3" t="s">
        <v>18</v>
      </c>
      <c r="E158" s="3" t="s">
        <v>100</v>
      </c>
      <c r="G158" s="4">
        <v>0</v>
      </c>
      <c r="H158" s="4">
        <v>3500</v>
      </c>
      <c r="I158" s="4">
        <v>-178947301.97</v>
      </c>
    </row>
    <row r="159" spans="2:9" ht="15">
      <c r="B159" s="2">
        <v>45309</v>
      </c>
      <c r="C159" s="3">
        <v>79947</v>
      </c>
      <c r="D159" s="3" t="s">
        <v>18</v>
      </c>
      <c r="E159" s="3" t="s">
        <v>101</v>
      </c>
      <c r="G159" s="4">
        <v>0</v>
      </c>
      <c r="H159" s="4">
        <v>113000</v>
      </c>
      <c r="I159" s="4">
        <v>-179065301.97</v>
      </c>
    </row>
    <row r="160" spans="2:9" ht="15">
      <c r="B160" s="2">
        <v>45309</v>
      </c>
      <c r="C160" s="3">
        <v>79947</v>
      </c>
      <c r="D160" s="3" t="s">
        <v>18</v>
      </c>
      <c r="E160" s="3" t="s">
        <v>101</v>
      </c>
      <c r="G160" s="4">
        <v>0</v>
      </c>
      <c r="H160" s="4">
        <v>5000</v>
      </c>
      <c r="I160" s="4">
        <v>-179065301.97</v>
      </c>
    </row>
    <row r="161" spans="2:9" ht="38.25">
      <c r="B161" s="2">
        <v>45310</v>
      </c>
      <c r="C161" s="3">
        <v>79557</v>
      </c>
      <c r="D161" s="3" t="s">
        <v>12</v>
      </c>
      <c r="E161" s="3" t="s">
        <v>102</v>
      </c>
      <c r="G161" s="4">
        <v>66188684.88</v>
      </c>
      <c r="H161" s="4">
        <v>0</v>
      </c>
      <c r="I161" s="4">
        <v>-18727193.56</v>
      </c>
    </row>
    <row r="162" spans="2:9" ht="38.25">
      <c r="B162" s="2">
        <v>45310</v>
      </c>
      <c r="C162" s="3">
        <v>79557</v>
      </c>
      <c r="D162" s="3" t="s">
        <v>12</v>
      </c>
      <c r="E162" s="3" t="s">
        <v>102</v>
      </c>
      <c r="G162" s="4">
        <v>94149423.53</v>
      </c>
      <c r="H162" s="4">
        <v>0</v>
      </c>
      <c r="I162" s="4">
        <v>-18727193.56</v>
      </c>
    </row>
    <row r="163" spans="2:9" ht="15">
      <c r="B163" s="2">
        <v>45310</v>
      </c>
      <c r="C163" s="3">
        <v>79703</v>
      </c>
      <c r="D163" s="3" t="s">
        <v>18</v>
      </c>
      <c r="E163" s="3" t="s">
        <v>103</v>
      </c>
      <c r="G163" s="4">
        <v>0</v>
      </c>
      <c r="H163" s="4">
        <v>84750</v>
      </c>
      <c r="I163" s="4">
        <v>-18815693.56</v>
      </c>
    </row>
    <row r="164" spans="2:9" ht="15">
      <c r="B164" s="2">
        <v>45310</v>
      </c>
      <c r="C164" s="3">
        <v>79703</v>
      </c>
      <c r="D164" s="3" t="s">
        <v>18</v>
      </c>
      <c r="E164" s="3" t="s">
        <v>103</v>
      </c>
      <c r="G164" s="4">
        <v>0</v>
      </c>
      <c r="H164" s="4">
        <v>3750</v>
      </c>
      <c r="I164" s="4">
        <v>-18815693.56</v>
      </c>
    </row>
    <row r="165" spans="2:9" ht="15">
      <c r="B165" s="2">
        <v>45310</v>
      </c>
      <c r="C165" s="3">
        <v>79705</v>
      </c>
      <c r="D165" s="3" t="s">
        <v>18</v>
      </c>
      <c r="E165" s="3" t="s">
        <v>104</v>
      </c>
      <c r="G165" s="4">
        <v>0</v>
      </c>
      <c r="H165" s="4">
        <v>169500</v>
      </c>
      <c r="I165" s="4">
        <v>-18992693.56</v>
      </c>
    </row>
    <row r="166" spans="2:9" ht="15">
      <c r="B166" s="2">
        <v>45310</v>
      </c>
      <c r="C166" s="3">
        <v>79705</v>
      </c>
      <c r="D166" s="3" t="s">
        <v>18</v>
      </c>
      <c r="E166" s="3" t="s">
        <v>104</v>
      </c>
      <c r="G166" s="4">
        <v>0</v>
      </c>
      <c r="H166" s="4">
        <v>7500</v>
      </c>
      <c r="I166" s="4">
        <v>-18992693.56</v>
      </c>
    </row>
    <row r="167" spans="2:9" ht="15">
      <c r="B167" s="2">
        <v>45310</v>
      </c>
      <c r="C167" s="3">
        <v>79708</v>
      </c>
      <c r="D167" s="3" t="s">
        <v>18</v>
      </c>
      <c r="E167" s="3" t="s">
        <v>105</v>
      </c>
      <c r="G167" s="4">
        <v>0</v>
      </c>
      <c r="H167" s="4">
        <v>29937.6</v>
      </c>
      <c r="I167" s="4">
        <v>-19022631.16</v>
      </c>
    </row>
    <row r="168" spans="2:9" ht="15">
      <c r="B168" s="2">
        <v>45310</v>
      </c>
      <c r="C168" s="3">
        <v>79710</v>
      </c>
      <c r="D168" s="3" t="s">
        <v>18</v>
      </c>
      <c r="E168" s="3" t="s">
        <v>106</v>
      </c>
      <c r="G168" s="4">
        <v>0</v>
      </c>
      <c r="H168" s="4">
        <v>19666639.49</v>
      </c>
      <c r="I168" s="4">
        <v>-38689270.65</v>
      </c>
    </row>
    <row r="169" spans="2:9" ht="15">
      <c r="B169" s="2">
        <v>45310</v>
      </c>
      <c r="C169" s="3">
        <v>79715</v>
      </c>
      <c r="D169" s="3" t="s">
        <v>18</v>
      </c>
      <c r="E169" s="3" t="s">
        <v>107</v>
      </c>
      <c r="G169" s="4">
        <v>0</v>
      </c>
      <c r="H169" s="4">
        <v>15113370.5</v>
      </c>
      <c r="I169" s="4">
        <v>-53802641.15</v>
      </c>
    </row>
    <row r="170" spans="2:9" ht="15">
      <c r="B170" s="2">
        <v>45310</v>
      </c>
      <c r="C170" s="3">
        <v>79718</v>
      </c>
      <c r="D170" s="3" t="s">
        <v>18</v>
      </c>
      <c r="E170" s="3" t="s">
        <v>108</v>
      </c>
      <c r="G170" s="4">
        <v>0</v>
      </c>
      <c r="H170" s="4">
        <v>13305.6</v>
      </c>
      <c r="I170" s="4">
        <v>-53815946.75</v>
      </c>
    </row>
    <row r="171" spans="2:9" ht="15">
      <c r="B171" s="2">
        <v>45313</v>
      </c>
      <c r="C171" s="3">
        <v>79795</v>
      </c>
      <c r="D171" s="3" t="s">
        <v>12</v>
      </c>
      <c r="E171" s="3" t="s">
        <v>109</v>
      </c>
      <c r="G171" s="4">
        <v>34780009.99</v>
      </c>
      <c r="H171" s="4">
        <v>0</v>
      </c>
      <c r="I171" s="4">
        <v>-19035936.76</v>
      </c>
    </row>
    <row r="172" spans="2:9" ht="15">
      <c r="B172" s="2">
        <v>45313</v>
      </c>
      <c r="C172" s="3">
        <v>79800</v>
      </c>
      <c r="D172" s="3" t="s">
        <v>18</v>
      </c>
      <c r="E172" s="3" t="s">
        <v>110</v>
      </c>
      <c r="G172" s="4">
        <v>0</v>
      </c>
      <c r="H172" s="4">
        <v>11906</v>
      </c>
      <c r="I172" s="4">
        <v>-19047842.76</v>
      </c>
    </row>
    <row r="173" spans="2:9" ht="15">
      <c r="B173" s="2">
        <v>45313</v>
      </c>
      <c r="C173" s="3">
        <v>79801</v>
      </c>
      <c r="D173" s="3" t="s">
        <v>18</v>
      </c>
      <c r="E173" s="3" t="s">
        <v>111</v>
      </c>
      <c r="G173" s="4">
        <v>0</v>
      </c>
      <c r="H173" s="4">
        <v>11266</v>
      </c>
      <c r="I173" s="4">
        <v>-19059108.76</v>
      </c>
    </row>
    <row r="174" spans="2:9" ht="15">
      <c r="B174" s="2">
        <v>45314</v>
      </c>
      <c r="C174" s="3">
        <v>79674</v>
      </c>
      <c r="D174" s="3" t="s">
        <v>18</v>
      </c>
      <c r="E174" s="3" t="s">
        <v>112</v>
      </c>
      <c r="G174" s="4">
        <v>0</v>
      </c>
      <c r="H174" s="4">
        <v>53100</v>
      </c>
      <c r="I174" s="4">
        <v>-19128728.76</v>
      </c>
    </row>
    <row r="175" spans="2:9" ht="15">
      <c r="B175" s="2">
        <v>45314</v>
      </c>
      <c r="C175" s="3">
        <v>79674</v>
      </c>
      <c r="D175" s="3" t="s">
        <v>18</v>
      </c>
      <c r="E175" s="3" t="s">
        <v>112</v>
      </c>
      <c r="G175" s="4">
        <v>0</v>
      </c>
      <c r="H175" s="4">
        <v>16520</v>
      </c>
      <c r="I175" s="4">
        <v>-19128728.76</v>
      </c>
    </row>
    <row r="176" spans="2:9" ht="15">
      <c r="B176" s="2">
        <v>45314</v>
      </c>
      <c r="C176" s="3">
        <v>79802</v>
      </c>
      <c r="D176" s="3" t="s">
        <v>18</v>
      </c>
      <c r="E176" s="3" t="s">
        <v>113</v>
      </c>
      <c r="G176" s="4">
        <v>0</v>
      </c>
      <c r="H176" s="4">
        <v>90000</v>
      </c>
      <c r="I176" s="4">
        <v>-19246728.76</v>
      </c>
    </row>
    <row r="177" spans="2:9" ht="15">
      <c r="B177" s="2">
        <v>45314</v>
      </c>
      <c r="C177" s="3">
        <v>79802</v>
      </c>
      <c r="D177" s="3" t="s">
        <v>18</v>
      </c>
      <c r="E177" s="3" t="s">
        <v>113</v>
      </c>
      <c r="G177" s="4">
        <v>0</v>
      </c>
      <c r="H177" s="4">
        <v>28000</v>
      </c>
      <c r="I177" s="4">
        <v>-19246728.76</v>
      </c>
    </row>
    <row r="178" spans="2:9" ht="15">
      <c r="B178" s="2">
        <v>45314</v>
      </c>
      <c r="C178" s="3">
        <v>79803</v>
      </c>
      <c r="D178" s="3" t="s">
        <v>18</v>
      </c>
      <c r="E178" s="3" t="s">
        <v>114</v>
      </c>
      <c r="G178" s="4">
        <v>0</v>
      </c>
      <c r="H178" s="4">
        <v>8173266.99</v>
      </c>
      <c r="I178" s="4">
        <v>-27419995.75</v>
      </c>
    </row>
    <row r="179" spans="2:9" ht="15">
      <c r="B179" s="2">
        <v>45314</v>
      </c>
      <c r="C179" s="3">
        <v>79804</v>
      </c>
      <c r="D179" s="3" t="s">
        <v>18</v>
      </c>
      <c r="E179" s="3" t="s">
        <v>115</v>
      </c>
      <c r="G179" s="4">
        <v>0</v>
      </c>
      <c r="H179" s="4">
        <v>648</v>
      </c>
      <c r="I179" s="4">
        <v>-27420643.75</v>
      </c>
    </row>
    <row r="180" spans="2:9" ht="15">
      <c r="B180" s="2">
        <v>45314</v>
      </c>
      <c r="C180" s="3">
        <v>79814</v>
      </c>
      <c r="D180" s="3" t="s">
        <v>18</v>
      </c>
      <c r="E180" s="3" t="s">
        <v>116</v>
      </c>
      <c r="G180" s="4">
        <v>0</v>
      </c>
      <c r="H180" s="4">
        <v>87424.27</v>
      </c>
      <c r="I180" s="4">
        <v>-28186551.57</v>
      </c>
    </row>
    <row r="181" spans="2:9" ht="15">
      <c r="B181" s="2">
        <v>45314</v>
      </c>
      <c r="C181" s="3">
        <v>79814</v>
      </c>
      <c r="D181" s="3" t="s">
        <v>18</v>
      </c>
      <c r="E181" s="3" t="s">
        <v>116</v>
      </c>
      <c r="G181" s="4">
        <v>0</v>
      </c>
      <c r="H181" s="4">
        <v>678483.55</v>
      </c>
      <c r="I181" s="4">
        <v>-28186551.57</v>
      </c>
    </row>
    <row r="182" spans="2:9" ht="51">
      <c r="B182" s="2">
        <v>45315</v>
      </c>
      <c r="C182" s="3">
        <v>79797</v>
      </c>
      <c r="D182" s="3" t="s">
        <v>12</v>
      </c>
      <c r="E182" s="3" t="s">
        <v>117</v>
      </c>
      <c r="G182" s="4">
        <v>3876809.23</v>
      </c>
      <c r="H182" s="4">
        <v>0</v>
      </c>
      <c r="I182" s="4">
        <v>-10796482.5</v>
      </c>
    </row>
    <row r="183" spans="2:9" ht="51">
      <c r="B183" s="2">
        <v>45315</v>
      </c>
      <c r="C183" s="3">
        <v>79797</v>
      </c>
      <c r="D183" s="3" t="s">
        <v>12</v>
      </c>
      <c r="E183" s="3" t="s">
        <v>117</v>
      </c>
      <c r="G183" s="4">
        <v>8939174.81</v>
      </c>
      <c r="H183" s="4">
        <v>0</v>
      </c>
      <c r="I183" s="4">
        <v>-10796482.5</v>
      </c>
    </row>
    <row r="184" spans="2:9" ht="51">
      <c r="B184" s="2">
        <v>45315</v>
      </c>
      <c r="C184" s="3">
        <v>79797</v>
      </c>
      <c r="D184" s="3" t="s">
        <v>12</v>
      </c>
      <c r="E184" s="3" t="s">
        <v>117</v>
      </c>
      <c r="G184" s="4">
        <v>4574085.03</v>
      </c>
      <c r="H184" s="4">
        <v>0</v>
      </c>
      <c r="I184" s="4">
        <v>-10796482.5</v>
      </c>
    </row>
    <row r="185" spans="2:9" ht="15">
      <c r="B185" s="2">
        <v>45315</v>
      </c>
      <c r="C185" s="3">
        <v>79808</v>
      </c>
      <c r="D185" s="3" t="s">
        <v>18</v>
      </c>
      <c r="E185" s="3" t="s">
        <v>118</v>
      </c>
      <c r="G185" s="4">
        <v>0</v>
      </c>
      <c r="H185" s="4">
        <v>4546173.84</v>
      </c>
      <c r="I185" s="4">
        <v>-15342656.34</v>
      </c>
    </row>
    <row r="186" spans="2:9" ht="15">
      <c r="B186" s="2">
        <v>45315</v>
      </c>
      <c r="C186" s="3">
        <v>79809</v>
      </c>
      <c r="D186" s="3" t="s">
        <v>18</v>
      </c>
      <c r="E186" s="3" t="s">
        <v>119</v>
      </c>
      <c r="G186" s="4">
        <v>0</v>
      </c>
      <c r="H186" s="4">
        <v>7552.4</v>
      </c>
      <c r="I186" s="4">
        <v>-15493704.39</v>
      </c>
    </row>
    <row r="187" spans="2:9" ht="15">
      <c r="B187" s="2">
        <v>45315</v>
      </c>
      <c r="C187" s="3">
        <v>79809</v>
      </c>
      <c r="D187" s="3" t="s">
        <v>18</v>
      </c>
      <c r="E187" s="3" t="s">
        <v>119</v>
      </c>
      <c r="G187" s="4">
        <v>0</v>
      </c>
      <c r="H187" s="4">
        <v>143495.65</v>
      </c>
      <c r="I187" s="4">
        <v>-15493704.39</v>
      </c>
    </row>
    <row r="188" spans="2:9" ht="15">
      <c r="B188" s="2">
        <v>45315</v>
      </c>
      <c r="C188" s="3">
        <v>79813</v>
      </c>
      <c r="D188" s="3" t="s">
        <v>18</v>
      </c>
      <c r="E188" s="3" t="s">
        <v>120</v>
      </c>
      <c r="G188" s="4">
        <v>0</v>
      </c>
      <c r="H188" s="4">
        <v>279.63</v>
      </c>
      <c r="I188" s="4">
        <v>-15499297.03</v>
      </c>
    </row>
    <row r="189" spans="2:9" ht="15">
      <c r="B189" s="2">
        <v>45315</v>
      </c>
      <c r="C189" s="3">
        <v>79813</v>
      </c>
      <c r="D189" s="3" t="s">
        <v>18</v>
      </c>
      <c r="E189" s="3" t="s">
        <v>120</v>
      </c>
      <c r="G189" s="4">
        <v>0</v>
      </c>
      <c r="H189" s="4">
        <v>5313.01</v>
      </c>
      <c r="I189" s="4">
        <v>-15499297.03</v>
      </c>
    </row>
    <row r="190" spans="2:9" ht="25.5">
      <c r="B190" s="2">
        <v>45315</v>
      </c>
      <c r="C190" s="3">
        <v>80294</v>
      </c>
      <c r="D190" s="3" t="s">
        <v>10</v>
      </c>
      <c r="E190" s="3" t="s">
        <v>121</v>
      </c>
      <c r="G190" s="4">
        <v>0</v>
      </c>
      <c r="H190" s="4">
        <v>20568664</v>
      </c>
      <c r="I190" s="4">
        <v>-36067961.03</v>
      </c>
    </row>
    <row r="191" spans="2:9" ht="15">
      <c r="B191" s="2">
        <v>45316</v>
      </c>
      <c r="C191" s="3">
        <v>79805</v>
      </c>
      <c r="D191" s="3" t="s">
        <v>18</v>
      </c>
      <c r="E191" s="3" t="s">
        <v>122</v>
      </c>
      <c r="G191" s="4">
        <v>0</v>
      </c>
      <c r="H191" s="4">
        <v>45000</v>
      </c>
      <c r="I191" s="4">
        <v>-36126961.03</v>
      </c>
    </row>
    <row r="192" spans="2:9" ht="15">
      <c r="B192" s="2">
        <v>45316</v>
      </c>
      <c r="C192" s="3">
        <v>79805</v>
      </c>
      <c r="D192" s="3" t="s">
        <v>18</v>
      </c>
      <c r="E192" s="3" t="s">
        <v>122</v>
      </c>
      <c r="G192" s="4">
        <v>0</v>
      </c>
      <c r="H192" s="4">
        <v>14000</v>
      </c>
      <c r="I192" s="4">
        <v>-36126961.03</v>
      </c>
    </row>
    <row r="193" spans="2:9" ht="15">
      <c r="B193" s="2">
        <v>45316</v>
      </c>
      <c r="C193" s="3">
        <v>79817</v>
      </c>
      <c r="D193" s="3" t="s">
        <v>18</v>
      </c>
      <c r="E193" s="3" t="s">
        <v>123</v>
      </c>
      <c r="G193" s="4">
        <v>0</v>
      </c>
      <c r="H193" s="4">
        <v>7946.14</v>
      </c>
      <c r="I193" s="4">
        <v>-36135325.38</v>
      </c>
    </row>
    <row r="194" spans="2:9" ht="15">
      <c r="B194" s="2">
        <v>45316</v>
      </c>
      <c r="C194" s="3">
        <v>79817</v>
      </c>
      <c r="D194" s="3" t="s">
        <v>18</v>
      </c>
      <c r="E194" s="3" t="s">
        <v>123</v>
      </c>
      <c r="G194" s="4">
        <v>0</v>
      </c>
      <c r="H194" s="4">
        <v>418.21</v>
      </c>
      <c r="I194" s="4">
        <v>-36135325.38</v>
      </c>
    </row>
    <row r="195" spans="2:9" ht="38.25">
      <c r="B195" s="2">
        <v>45316</v>
      </c>
      <c r="C195" s="3">
        <v>79822</v>
      </c>
      <c r="D195" s="3" t="s">
        <v>12</v>
      </c>
      <c r="E195" s="3" t="s">
        <v>124</v>
      </c>
      <c r="G195" s="4">
        <v>24806267.84</v>
      </c>
      <c r="H195" s="4">
        <v>0</v>
      </c>
      <c r="I195" s="4">
        <v>-11299706.74</v>
      </c>
    </row>
    <row r="196" spans="2:9" ht="38.25">
      <c r="B196" s="2">
        <v>45316</v>
      </c>
      <c r="C196" s="3">
        <v>79822</v>
      </c>
      <c r="D196" s="3" t="s">
        <v>12</v>
      </c>
      <c r="E196" s="3" t="s">
        <v>124</v>
      </c>
      <c r="G196" s="4">
        <v>29350.8</v>
      </c>
      <c r="H196" s="4">
        <v>0</v>
      </c>
      <c r="I196" s="4">
        <v>-11299706.74</v>
      </c>
    </row>
    <row r="197" spans="2:9" ht="15">
      <c r="B197" s="2">
        <v>45316</v>
      </c>
      <c r="C197" s="3">
        <v>79943</v>
      </c>
      <c r="D197" s="3" t="s">
        <v>18</v>
      </c>
      <c r="E197" s="3" t="s">
        <v>125</v>
      </c>
      <c r="G197" s="4">
        <v>0</v>
      </c>
      <c r="H197" s="4">
        <v>29350.8</v>
      </c>
      <c r="I197" s="4">
        <v>-11329057.54</v>
      </c>
    </row>
    <row r="198" spans="2:9" ht="15">
      <c r="B198" s="2">
        <v>45321</v>
      </c>
      <c r="C198" s="3">
        <v>80013</v>
      </c>
      <c r="D198" s="3" t="s">
        <v>18</v>
      </c>
      <c r="E198" s="3" t="s">
        <v>126</v>
      </c>
      <c r="G198" s="4">
        <v>0</v>
      </c>
      <c r="H198" s="4">
        <v>125000000</v>
      </c>
      <c r="I198" s="4">
        <v>-136329057.54</v>
      </c>
    </row>
    <row r="199" spans="2:9" ht="15">
      <c r="B199" s="2">
        <v>45321</v>
      </c>
      <c r="C199" s="3">
        <v>80014</v>
      </c>
      <c r="D199" s="3" t="s">
        <v>18</v>
      </c>
      <c r="E199" s="3" t="s">
        <v>127</v>
      </c>
      <c r="G199" s="4">
        <v>0</v>
      </c>
      <c r="H199" s="4">
        <v>416666.67</v>
      </c>
      <c r="I199" s="4">
        <v>-136745724.21</v>
      </c>
    </row>
    <row r="200" spans="2:9" ht="15">
      <c r="B200" s="2">
        <v>45321</v>
      </c>
      <c r="C200" s="3">
        <v>80015</v>
      </c>
      <c r="D200" s="3" t="s">
        <v>18</v>
      </c>
      <c r="E200" s="3" t="s">
        <v>128</v>
      </c>
      <c r="G200" s="4">
        <v>0</v>
      </c>
      <c r="H200" s="4">
        <v>5623219.25</v>
      </c>
      <c r="I200" s="4">
        <v>-142368943.46</v>
      </c>
    </row>
    <row r="201" spans="2:9" ht="15">
      <c r="B201" s="2">
        <v>45321</v>
      </c>
      <c r="C201" s="3">
        <v>80020</v>
      </c>
      <c r="D201" s="3" t="s">
        <v>18</v>
      </c>
      <c r="E201" s="3" t="s">
        <v>129</v>
      </c>
      <c r="G201" s="4">
        <v>0</v>
      </c>
      <c r="H201" s="4">
        <v>3609.83</v>
      </c>
      <c r="I201" s="4">
        <v>-142383382.78</v>
      </c>
    </row>
    <row r="202" spans="2:9" ht="15">
      <c r="B202" s="2">
        <v>45321</v>
      </c>
      <c r="C202" s="3">
        <v>80020</v>
      </c>
      <c r="D202" s="3" t="s">
        <v>18</v>
      </c>
      <c r="E202" s="3" t="s">
        <v>129</v>
      </c>
      <c r="G202" s="4">
        <v>0</v>
      </c>
      <c r="H202" s="4">
        <v>10829.49</v>
      </c>
      <c r="I202" s="4">
        <v>-142383382.78</v>
      </c>
    </row>
    <row r="203" spans="2:9" ht="15">
      <c r="B203" s="2">
        <v>45321</v>
      </c>
      <c r="C203" s="3">
        <v>80022</v>
      </c>
      <c r="D203" s="3" t="s">
        <v>18</v>
      </c>
      <c r="E203" s="3" t="s">
        <v>130</v>
      </c>
      <c r="G203" s="4">
        <v>0</v>
      </c>
      <c r="H203" s="4">
        <v>4756.18</v>
      </c>
      <c r="I203" s="4">
        <v>-142407600.58</v>
      </c>
    </row>
    <row r="204" spans="2:9" ht="15">
      <c r="B204" s="2">
        <v>45321</v>
      </c>
      <c r="C204" s="3">
        <v>80022</v>
      </c>
      <c r="D204" s="3" t="s">
        <v>18</v>
      </c>
      <c r="E204" s="3" t="s">
        <v>130</v>
      </c>
      <c r="G204" s="4">
        <v>0</v>
      </c>
      <c r="H204" s="4">
        <v>19461.62</v>
      </c>
      <c r="I204" s="4">
        <v>-142407600.58</v>
      </c>
    </row>
    <row r="205" spans="2:9" ht="15">
      <c r="B205" s="2">
        <v>45321</v>
      </c>
      <c r="C205" s="3">
        <v>80297</v>
      </c>
      <c r="D205" s="3" t="s">
        <v>18</v>
      </c>
      <c r="E205" s="3" t="s">
        <v>131</v>
      </c>
      <c r="G205" s="4">
        <v>0</v>
      </c>
      <c r="H205" s="4">
        <v>76000</v>
      </c>
      <c r="I205" s="4">
        <v>-142502000.58</v>
      </c>
    </row>
    <row r="206" spans="2:9" ht="15">
      <c r="B206" s="2">
        <v>45321</v>
      </c>
      <c r="C206" s="3">
        <v>80297</v>
      </c>
      <c r="D206" s="3" t="s">
        <v>18</v>
      </c>
      <c r="E206" s="3" t="s">
        <v>131</v>
      </c>
      <c r="G206" s="4">
        <v>0</v>
      </c>
      <c r="H206" s="4">
        <v>18400</v>
      </c>
      <c r="I206" s="4">
        <v>-142502000.58</v>
      </c>
    </row>
    <row r="207" spans="2:9" ht="51">
      <c r="B207" s="2">
        <v>45322</v>
      </c>
      <c r="C207" s="3">
        <v>80010</v>
      </c>
      <c r="D207" s="3" t="s">
        <v>132</v>
      </c>
      <c r="E207" s="3" t="s">
        <v>133</v>
      </c>
      <c r="G207" s="4">
        <v>88500</v>
      </c>
      <c r="H207" s="4">
        <v>0</v>
      </c>
      <c r="I207" s="4">
        <v>-142413500.58</v>
      </c>
    </row>
    <row r="208" spans="2:9" ht="51">
      <c r="B208" s="2">
        <v>45322</v>
      </c>
      <c r="C208" s="3">
        <v>80011</v>
      </c>
      <c r="D208" s="3" t="s">
        <v>132</v>
      </c>
      <c r="E208" s="3" t="s">
        <v>134</v>
      </c>
      <c r="G208" s="4">
        <v>88500</v>
      </c>
      <c r="H208" s="4">
        <v>0</v>
      </c>
      <c r="I208" s="4">
        <v>-142325000.58</v>
      </c>
    </row>
    <row r="209" spans="2:9" ht="15">
      <c r="B209" s="2">
        <v>45322</v>
      </c>
      <c r="C209" s="3">
        <v>80024</v>
      </c>
      <c r="D209" s="3" t="s">
        <v>18</v>
      </c>
      <c r="E209" s="3" t="s">
        <v>135</v>
      </c>
      <c r="G209" s="4">
        <v>0</v>
      </c>
      <c r="H209" s="4">
        <v>1449000</v>
      </c>
      <c r="I209" s="4">
        <v>-143774000.58</v>
      </c>
    </row>
    <row r="210" spans="2:9" ht="15">
      <c r="B210" s="2">
        <v>45322</v>
      </c>
      <c r="C210" s="3">
        <v>80035</v>
      </c>
      <c r="D210" s="3" t="s">
        <v>12</v>
      </c>
      <c r="E210" s="3" t="s">
        <v>136</v>
      </c>
      <c r="G210" s="4">
        <v>131039885.92</v>
      </c>
      <c r="H210" s="4">
        <v>0</v>
      </c>
      <c r="I210" s="4">
        <v>-12734114.66</v>
      </c>
    </row>
    <row r="211" spans="2:9" ht="15">
      <c r="B211" s="2">
        <v>45322</v>
      </c>
      <c r="C211" s="3">
        <v>80180</v>
      </c>
      <c r="D211" s="3" t="s">
        <v>18</v>
      </c>
      <c r="E211" s="3" t="s">
        <v>137</v>
      </c>
      <c r="G211" s="4">
        <v>0</v>
      </c>
      <c r="H211" s="4">
        <v>3000</v>
      </c>
      <c r="I211" s="4">
        <v>-12804914.66</v>
      </c>
    </row>
    <row r="212" spans="2:9" ht="15">
      <c r="B212" s="2">
        <v>45322</v>
      </c>
      <c r="C212" s="3">
        <v>80180</v>
      </c>
      <c r="D212" s="3" t="s">
        <v>18</v>
      </c>
      <c r="E212" s="3" t="s">
        <v>137</v>
      </c>
      <c r="G212" s="4">
        <v>0</v>
      </c>
      <c r="H212" s="4">
        <v>67800</v>
      </c>
      <c r="I212" s="4">
        <v>-12804914.66</v>
      </c>
    </row>
    <row r="213" ht="15" customHeight="1" hidden="1"/>
    <row r="214" spans="7:8" ht="27" customHeight="1">
      <c r="G214" s="5">
        <f>SUM(G10:G213)</f>
        <v>505472995.9</v>
      </c>
      <c r="H214" s="5">
        <f>SUM(H10:H213)</f>
        <v>514846363.6099999</v>
      </c>
    </row>
    <row r="215" spans="6:9" ht="18" customHeight="1">
      <c r="F215" s="162" t="s">
        <v>138</v>
      </c>
      <c r="G215" s="141"/>
      <c r="H215" s="141"/>
      <c r="I215" s="141"/>
    </row>
    <row r="216" ht="0.95" customHeight="1"/>
    <row r="217" spans="6:9" ht="18" customHeight="1">
      <c r="F217" s="162" t="s">
        <v>139</v>
      </c>
      <c r="G217" s="141"/>
      <c r="H217" s="141"/>
      <c r="I217" s="141"/>
    </row>
    <row r="218" spans="6:9" ht="18" customHeight="1">
      <c r="F218" s="162" t="s">
        <v>140</v>
      </c>
      <c r="G218" s="141"/>
      <c r="H218" s="141"/>
      <c r="I218" s="141"/>
    </row>
    <row r="219" ht="20.1" customHeight="1" thickBot="1"/>
    <row r="220" spans="2:11" ht="15.75">
      <c r="B220" s="6"/>
      <c r="C220" s="7"/>
      <c r="D220" s="8"/>
      <c r="E220" s="8"/>
      <c r="F220" s="8"/>
      <c r="G220" s="8"/>
      <c r="H220" s="8"/>
      <c r="I220" s="8"/>
      <c r="J220" s="8"/>
      <c r="K220" s="9"/>
    </row>
    <row r="221" spans="2:11" ht="15.75">
      <c r="B221" s="10"/>
      <c r="C221" s="11"/>
      <c r="D221" s="11"/>
      <c r="E221" s="11"/>
      <c r="F221" s="11"/>
      <c r="G221" s="11"/>
      <c r="H221" s="11"/>
      <c r="I221" s="11"/>
      <c r="J221" s="11"/>
      <c r="K221" s="12"/>
    </row>
    <row r="222" spans="2:11" ht="15.75">
      <c r="B222" s="10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2:11" ht="15.75">
      <c r="B223" s="10"/>
      <c r="C223" s="11"/>
      <c r="D223" s="11"/>
      <c r="E223" s="11"/>
      <c r="F223" s="11"/>
      <c r="G223" s="11"/>
      <c r="H223" s="11"/>
      <c r="I223" s="11"/>
      <c r="J223" s="11"/>
      <c r="K223" s="12"/>
    </row>
    <row r="224" spans="2:11" ht="15.75">
      <c r="B224" s="10"/>
      <c r="C224" s="11"/>
      <c r="D224" s="11"/>
      <c r="E224" s="11"/>
      <c r="F224" s="11"/>
      <c r="G224" s="11"/>
      <c r="H224" s="11"/>
      <c r="I224" s="11"/>
      <c r="J224" s="11"/>
      <c r="K224" s="12"/>
    </row>
    <row r="225" spans="2:11" ht="15.75">
      <c r="B225" s="10"/>
      <c r="C225" s="11"/>
      <c r="D225" s="11"/>
      <c r="E225" s="11"/>
      <c r="F225" s="11"/>
      <c r="G225" s="11"/>
      <c r="H225" s="11"/>
      <c r="I225" s="11"/>
      <c r="J225" s="11"/>
      <c r="K225" s="12"/>
    </row>
    <row r="226" spans="2:11" ht="15.75">
      <c r="B226" s="144" t="s">
        <v>141</v>
      </c>
      <c r="C226" s="145"/>
      <c r="D226" s="145"/>
      <c r="E226" s="145"/>
      <c r="F226" s="145"/>
      <c r="G226" s="145"/>
      <c r="H226" s="145"/>
      <c r="I226" s="145"/>
      <c r="J226" s="145"/>
      <c r="K226" s="146"/>
    </row>
    <row r="227" spans="2:11" ht="15">
      <c r="B227" s="136" t="s">
        <v>142</v>
      </c>
      <c r="C227" s="137"/>
      <c r="D227" s="137"/>
      <c r="E227" s="137"/>
      <c r="F227" s="137"/>
      <c r="G227" s="137"/>
      <c r="H227" s="137"/>
      <c r="I227" s="137"/>
      <c r="J227" s="137"/>
      <c r="K227" s="138"/>
    </row>
    <row r="228" spans="2:11" ht="15.75">
      <c r="B228" s="16"/>
      <c r="C228" s="17"/>
      <c r="D228" s="17"/>
      <c r="E228" s="137" t="s">
        <v>143</v>
      </c>
      <c r="F228" s="137"/>
      <c r="G228" s="137"/>
      <c r="H228" s="137"/>
      <c r="I228" s="17"/>
      <c r="J228" s="17"/>
      <c r="K228" s="18"/>
    </row>
    <row r="229" spans="2:11" ht="15.75">
      <c r="B229" s="16"/>
      <c r="C229" s="17"/>
      <c r="D229" s="17"/>
      <c r="E229" s="17"/>
      <c r="F229" s="17"/>
      <c r="G229" s="17"/>
      <c r="H229" s="17"/>
      <c r="I229" s="17"/>
      <c r="J229" s="17"/>
      <c r="K229" s="18"/>
    </row>
    <row r="230" spans="2:11" ht="15.75">
      <c r="B230" s="10"/>
      <c r="C230" s="19" t="s">
        <v>144</v>
      </c>
      <c r="D230" s="19"/>
      <c r="E230" s="19"/>
      <c r="F230" s="19"/>
      <c r="G230" s="19"/>
      <c r="H230" s="19"/>
      <c r="I230" s="19"/>
      <c r="J230" s="19"/>
      <c r="K230" s="20"/>
    </row>
    <row r="231" spans="2:11" ht="15.75">
      <c r="B231" s="10"/>
      <c r="C231" s="21" t="s">
        <v>145</v>
      </c>
      <c r="D231" s="21"/>
      <c r="E231" s="22"/>
      <c r="F231" s="22"/>
      <c r="G231" s="22"/>
      <c r="H231" s="22"/>
      <c r="I231" s="21" t="s">
        <v>146</v>
      </c>
      <c r="J231" s="21"/>
      <c r="K231" s="23" t="s">
        <v>147</v>
      </c>
    </row>
    <row r="232" spans="2:11" ht="15.75">
      <c r="B232" s="10"/>
      <c r="C232" s="24" t="s">
        <v>148</v>
      </c>
      <c r="D232" s="25" t="s">
        <v>149</v>
      </c>
      <c r="E232" s="26"/>
      <c r="F232" s="27"/>
      <c r="G232" s="28"/>
      <c r="H232" s="24"/>
      <c r="I232" s="24"/>
      <c r="J232" s="27"/>
      <c r="K232" s="29"/>
    </row>
    <row r="233" spans="2:11" ht="15.75">
      <c r="B233" s="10"/>
      <c r="C233" s="24" t="s">
        <v>150</v>
      </c>
      <c r="D233" s="30"/>
      <c r="E233" s="31"/>
      <c r="F233" s="27"/>
      <c r="G233" s="32"/>
      <c r="H233" s="24" t="s">
        <v>151</v>
      </c>
      <c r="I233" s="24"/>
      <c r="J233" s="27"/>
      <c r="K233" s="29"/>
    </row>
    <row r="234" spans="2:11" ht="16.5" thickBot="1">
      <c r="B234" s="33"/>
      <c r="C234" s="34"/>
      <c r="D234" s="35"/>
      <c r="E234" s="36"/>
      <c r="F234" s="37"/>
      <c r="G234" s="38"/>
      <c r="H234" s="34"/>
      <c r="I234" s="34"/>
      <c r="J234" s="37"/>
      <c r="K234" s="39"/>
    </row>
    <row r="235" spans="2:11" ht="16.5" thickTop="1">
      <c r="B235" s="40"/>
      <c r="C235" s="41"/>
      <c r="D235" s="41"/>
      <c r="E235" s="41"/>
      <c r="F235" s="41"/>
      <c r="G235" s="41"/>
      <c r="H235" s="41"/>
      <c r="I235" s="41"/>
      <c r="J235" s="41"/>
      <c r="K235" s="42"/>
    </row>
    <row r="236" spans="2:11" ht="15.75">
      <c r="B236" s="40"/>
      <c r="C236" s="41"/>
      <c r="D236" s="41"/>
      <c r="E236" s="41"/>
      <c r="F236" s="41"/>
      <c r="G236" s="41"/>
      <c r="H236" s="41"/>
      <c r="I236" s="41"/>
      <c r="J236" s="41"/>
      <c r="K236" s="43" t="s">
        <v>152</v>
      </c>
    </row>
    <row r="237" spans="2:11" ht="15.75">
      <c r="B237" s="40"/>
      <c r="C237" s="44" t="s">
        <v>153</v>
      </c>
      <c r="D237" s="44"/>
      <c r="E237" s="44"/>
      <c r="F237" s="44"/>
      <c r="G237" s="44"/>
      <c r="H237" s="134"/>
      <c r="I237" s="134"/>
      <c r="J237" s="134"/>
      <c r="K237" s="46">
        <v>-3431546.95</v>
      </c>
    </row>
    <row r="238" spans="2:11" ht="15.75">
      <c r="B238" s="40"/>
      <c r="C238" s="41"/>
      <c r="D238" s="41"/>
      <c r="E238" s="41"/>
      <c r="F238" s="41"/>
      <c r="G238" s="41"/>
      <c r="H238" s="41"/>
      <c r="I238" s="41"/>
      <c r="J238" s="41"/>
      <c r="K238" s="46"/>
    </row>
    <row r="239" spans="2:11" ht="15.75">
      <c r="B239" s="40"/>
      <c r="C239" s="47" t="s">
        <v>154</v>
      </c>
      <c r="D239" s="47"/>
      <c r="E239" s="47"/>
      <c r="F239" s="47"/>
      <c r="G239" s="47"/>
      <c r="H239" s="41"/>
      <c r="I239" s="41"/>
      <c r="J239" s="41"/>
      <c r="K239" s="46"/>
    </row>
    <row r="240" spans="2:11" ht="15.75">
      <c r="B240" s="40"/>
      <c r="C240" s="41" t="s">
        <v>155</v>
      </c>
      <c r="D240" s="41"/>
      <c r="E240" s="41"/>
      <c r="F240" s="41"/>
      <c r="G240" s="41"/>
      <c r="H240" s="139"/>
      <c r="I240" s="139"/>
      <c r="J240" s="139"/>
      <c r="K240" s="46">
        <v>505295995.9</v>
      </c>
    </row>
    <row r="241" spans="2:11" ht="15.75">
      <c r="B241" s="40"/>
      <c r="C241" s="41" t="s">
        <v>156</v>
      </c>
      <c r="D241" s="41"/>
      <c r="E241" s="41"/>
      <c r="F241" s="41"/>
      <c r="G241" s="41"/>
      <c r="H241" s="48"/>
      <c r="I241" s="48"/>
      <c r="J241" s="48"/>
      <c r="K241" s="46">
        <v>88500</v>
      </c>
    </row>
    <row r="242" spans="2:11" ht="15.75">
      <c r="B242" s="40"/>
      <c r="C242" s="41" t="s">
        <v>157</v>
      </c>
      <c r="D242" s="41"/>
      <c r="E242" s="41"/>
      <c r="F242" s="41"/>
      <c r="G242" s="41"/>
      <c r="H242" s="48"/>
      <c r="I242" s="48"/>
      <c r="J242" s="48"/>
      <c r="K242" s="46">
        <v>88500</v>
      </c>
    </row>
    <row r="243" spans="2:11" ht="15.75">
      <c r="B243" s="40"/>
      <c r="C243" s="41"/>
      <c r="D243" s="41"/>
      <c r="E243" s="41"/>
      <c r="F243" s="41"/>
      <c r="G243" s="41"/>
      <c r="H243" s="48"/>
      <c r="I243" s="48"/>
      <c r="J243" s="48"/>
      <c r="K243" s="46"/>
    </row>
    <row r="244" spans="2:11" ht="15.75">
      <c r="B244" s="40"/>
      <c r="C244" s="41"/>
      <c r="D244" s="41"/>
      <c r="E244" s="41"/>
      <c r="F244" s="41"/>
      <c r="G244" s="41"/>
      <c r="H244" s="48"/>
      <c r="I244" s="48"/>
      <c r="J244" s="48"/>
      <c r="K244" s="46"/>
    </row>
    <row r="245" spans="2:11" ht="15.75">
      <c r="B245" s="40"/>
      <c r="C245" s="158"/>
      <c r="D245" s="159"/>
      <c r="E245" s="159"/>
      <c r="F245" s="159"/>
      <c r="G245" s="49"/>
      <c r="H245" s="134"/>
      <c r="I245" s="134"/>
      <c r="J245" s="134"/>
      <c r="K245" s="50"/>
    </row>
    <row r="246" spans="2:11" ht="15.75">
      <c r="B246" s="40"/>
      <c r="C246" s="41"/>
      <c r="D246" s="41"/>
      <c r="E246" s="41"/>
      <c r="F246" s="41"/>
      <c r="G246" s="41"/>
      <c r="H246" s="45"/>
      <c r="I246" s="45"/>
      <c r="J246" s="45"/>
      <c r="K246" s="46"/>
    </row>
    <row r="247" spans="2:11" ht="15.75">
      <c r="B247" s="40"/>
      <c r="C247" s="44" t="s">
        <v>158</v>
      </c>
      <c r="D247" s="44"/>
      <c r="E247" s="44"/>
      <c r="F247" s="44"/>
      <c r="G247" s="44"/>
      <c r="H247" s="41"/>
      <c r="I247" s="41"/>
      <c r="J247" s="41"/>
      <c r="K247" s="51">
        <f>+K237+K240+K241+K242+K243+K244</f>
        <v>502041448.95</v>
      </c>
    </row>
    <row r="248" spans="2:11" ht="15.75">
      <c r="B248" s="40"/>
      <c r="C248" s="41"/>
      <c r="D248" s="41"/>
      <c r="E248" s="41"/>
      <c r="F248" s="41"/>
      <c r="G248" s="41"/>
      <c r="H248" s="41"/>
      <c r="I248" s="41"/>
      <c r="J248" s="41"/>
      <c r="K248" s="46"/>
    </row>
    <row r="249" spans="2:11" ht="15.75">
      <c r="B249" s="40"/>
      <c r="C249" s="47" t="s">
        <v>159</v>
      </c>
      <c r="D249" s="47"/>
      <c r="E249" s="47"/>
      <c r="F249" s="47"/>
      <c r="G249" s="47"/>
      <c r="H249" s="41"/>
      <c r="I249" s="41"/>
      <c r="J249" s="41"/>
      <c r="K249" s="46"/>
    </row>
    <row r="250" spans="2:11" ht="15.75">
      <c r="B250" s="40"/>
      <c r="C250" s="41" t="s">
        <v>160</v>
      </c>
      <c r="D250" s="41"/>
      <c r="E250" s="41"/>
      <c r="F250" s="41"/>
      <c r="G250" s="41"/>
      <c r="H250" s="45"/>
      <c r="I250" s="45"/>
      <c r="J250" s="45"/>
      <c r="K250" s="46">
        <v>368862736.69</v>
      </c>
    </row>
    <row r="251" spans="2:11" ht="15.75">
      <c r="B251" s="40"/>
      <c r="C251" s="41" t="s">
        <v>161</v>
      </c>
      <c r="D251" s="41"/>
      <c r="E251" s="41"/>
      <c r="F251" s="41"/>
      <c r="G251" s="41"/>
      <c r="H251" s="134"/>
      <c r="I251" s="134"/>
      <c r="J251" s="134"/>
      <c r="K251" s="46">
        <v>145983626.92</v>
      </c>
    </row>
    <row r="252" spans="2:11" ht="15.75">
      <c r="B252" s="40"/>
      <c r="C252" s="41"/>
      <c r="D252" s="41"/>
      <c r="E252" s="41"/>
      <c r="F252" s="41"/>
      <c r="G252" s="41"/>
      <c r="H252" s="45"/>
      <c r="I252" s="45"/>
      <c r="J252" s="45"/>
      <c r="K252" s="46"/>
    </row>
    <row r="253" spans="2:11" ht="15.75">
      <c r="B253" s="40"/>
      <c r="C253" s="41"/>
      <c r="D253" s="41"/>
      <c r="E253" s="41"/>
      <c r="F253" s="41"/>
      <c r="G253" s="41"/>
      <c r="H253" s="45"/>
      <c r="I253" s="45"/>
      <c r="J253" s="45"/>
      <c r="K253" s="50"/>
    </row>
    <row r="254" spans="2:11" ht="16.5" thickBot="1">
      <c r="B254" s="40"/>
      <c r="C254" s="44" t="s">
        <v>162</v>
      </c>
      <c r="D254" s="44"/>
      <c r="E254" s="44"/>
      <c r="F254" s="44"/>
      <c r="G254" s="44"/>
      <c r="H254" s="134"/>
      <c r="I254" s="134"/>
      <c r="J254" s="134"/>
      <c r="K254" s="52">
        <f>+K247-K250-K251-K252</f>
        <v>-12804914.659999996</v>
      </c>
    </row>
    <row r="255" spans="2:11" ht="16.5" thickTop="1">
      <c r="B255" s="40"/>
      <c r="C255" s="45"/>
      <c r="D255" s="45"/>
      <c r="E255" s="45"/>
      <c r="F255" s="45"/>
      <c r="G255" s="45"/>
      <c r="H255" s="45"/>
      <c r="I255" s="45"/>
      <c r="J255" s="45"/>
      <c r="K255" s="53"/>
    </row>
    <row r="256" spans="2:11" ht="15.75">
      <c r="B256" s="40"/>
      <c r="C256" s="41"/>
      <c r="D256" s="41"/>
      <c r="E256" s="41"/>
      <c r="F256" s="41"/>
      <c r="G256" s="41"/>
      <c r="H256" s="41"/>
      <c r="I256" s="41"/>
      <c r="J256" s="41"/>
      <c r="K256" s="42"/>
    </row>
    <row r="257" spans="2:11" ht="15.75">
      <c r="B257" s="40"/>
      <c r="C257" s="41"/>
      <c r="D257" s="41"/>
      <c r="E257" s="41"/>
      <c r="F257" s="41"/>
      <c r="G257" s="41"/>
      <c r="H257" s="41"/>
      <c r="I257" s="41"/>
      <c r="J257" s="41"/>
      <c r="K257" s="43" t="s">
        <v>163</v>
      </c>
    </row>
    <row r="258" spans="2:11" ht="15.75">
      <c r="B258" s="40"/>
      <c r="C258" s="44" t="s">
        <v>164</v>
      </c>
      <c r="D258" s="44"/>
      <c r="E258" s="44"/>
      <c r="F258" s="44"/>
      <c r="G258" s="44"/>
      <c r="H258" s="134"/>
      <c r="I258" s="134"/>
      <c r="J258" s="134"/>
      <c r="K258" s="46">
        <v>134723936.33</v>
      </c>
    </row>
    <row r="259" spans="2:11" ht="15.75">
      <c r="B259" s="40"/>
      <c r="C259" s="44"/>
      <c r="D259" s="44"/>
      <c r="E259" s="44"/>
      <c r="F259" s="44"/>
      <c r="G259" s="44"/>
      <c r="H259" s="45"/>
      <c r="I259" s="45"/>
      <c r="J259" s="45"/>
      <c r="K259" s="46"/>
    </row>
    <row r="260" spans="2:11" ht="15.75">
      <c r="B260" s="40"/>
      <c r="C260" s="47" t="s">
        <v>154</v>
      </c>
      <c r="D260" s="47"/>
      <c r="E260" s="47"/>
      <c r="F260" s="47"/>
      <c r="G260" s="47"/>
      <c r="H260" s="41"/>
      <c r="I260" s="41"/>
      <c r="J260" s="41"/>
      <c r="K260" s="54"/>
    </row>
    <row r="261" spans="2:11" ht="15.75">
      <c r="B261" s="40"/>
      <c r="C261" s="41" t="s">
        <v>165</v>
      </c>
      <c r="D261" s="41"/>
      <c r="E261" s="41"/>
      <c r="F261" s="41"/>
      <c r="G261" s="41"/>
      <c r="H261" s="134"/>
      <c r="I261" s="134"/>
      <c r="J261" s="134"/>
      <c r="K261" s="46"/>
    </row>
    <row r="262" spans="2:11" ht="15.75">
      <c r="B262" s="40"/>
      <c r="C262" s="44" t="s">
        <v>158</v>
      </c>
      <c r="D262" s="44"/>
      <c r="E262" s="44"/>
      <c r="F262" s="44"/>
      <c r="G262" s="44"/>
      <c r="H262" s="55"/>
      <c r="I262" s="55"/>
      <c r="J262" s="55"/>
      <c r="K262" s="56"/>
    </row>
    <row r="263" spans="2:11" ht="15.75">
      <c r="B263" s="40"/>
      <c r="C263" s="41"/>
      <c r="D263" s="41"/>
      <c r="E263" s="41"/>
      <c r="F263" s="41"/>
      <c r="G263" s="41"/>
      <c r="H263" s="41"/>
      <c r="I263" s="41"/>
      <c r="J263" s="41"/>
      <c r="K263" s="54"/>
    </row>
    <row r="264" spans="2:11" ht="15.75">
      <c r="B264" s="40"/>
      <c r="C264" s="47" t="s">
        <v>159</v>
      </c>
      <c r="D264" s="47"/>
      <c r="E264" s="47"/>
      <c r="F264" s="47"/>
      <c r="G264" s="47"/>
      <c r="H264" s="41"/>
      <c r="I264" s="41"/>
      <c r="J264" s="41"/>
      <c r="K264" s="46"/>
    </row>
    <row r="265" spans="2:11" ht="15.75">
      <c r="B265" s="40"/>
      <c r="C265" s="41" t="s">
        <v>166</v>
      </c>
      <c r="D265" s="41"/>
      <c r="E265" s="41"/>
      <c r="F265" s="41"/>
      <c r="G265" s="41"/>
      <c r="H265" s="135"/>
      <c r="I265" s="135"/>
      <c r="J265" s="135"/>
      <c r="K265" s="58">
        <v>147528850.99</v>
      </c>
    </row>
    <row r="266" spans="2:11" ht="15.75">
      <c r="B266" s="40"/>
      <c r="C266" s="41"/>
      <c r="D266" s="41"/>
      <c r="E266" s="41"/>
      <c r="F266" s="41"/>
      <c r="G266" s="41"/>
      <c r="H266" s="57"/>
      <c r="I266" s="57"/>
      <c r="J266" s="57"/>
      <c r="K266" s="50"/>
    </row>
    <row r="267" spans="2:11" ht="16.5" thickBot="1">
      <c r="B267" s="40"/>
      <c r="C267" s="44" t="s">
        <v>162</v>
      </c>
      <c r="D267" s="44"/>
      <c r="E267" s="44"/>
      <c r="F267" s="44"/>
      <c r="G267" s="44"/>
      <c r="H267" s="41"/>
      <c r="I267" s="41"/>
      <c r="J267" s="41"/>
      <c r="K267" s="59">
        <f>SUM(K258-K265)</f>
        <v>-12804914.659999996</v>
      </c>
    </row>
    <row r="268" spans="2:11" ht="17.25" thickBot="1" thickTop="1">
      <c r="B268" s="60"/>
      <c r="C268" s="61"/>
      <c r="D268" s="61"/>
      <c r="E268" s="61"/>
      <c r="F268" s="61"/>
      <c r="G268" s="61"/>
      <c r="H268" s="62"/>
      <c r="I268" s="62"/>
      <c r="J268" s="62"/>
      <c r="K268" s="63"/>
    </row>
    <row r="269" spans="2:11" ht="16.5" thickTop="1">
      <c r="B269" s="40"/>
      <c r="C269" s="44"/>
      <c r="D269" s="44"/>
      <c r="E269" s="44"/>
      <c r="F269" s="44"/>
      <c r="G269" s="44"/>
      <c r="H269" s="41"/>
      <c r="I269" s="41"/>
      <c r="J269" s="41"/>
      <c r="K269" s="64"/>
    </row>
    <row r="270" spans="2:11" ht="15.75">
      <c r="B270" s="40"/>
      <c r="C270" s="44"/>
      <c r="D270" s="44"/>
      <c r="E270" s="44"/>
      <c r="F270" s="44"/>
      <c r="G270" s="44"/>
      <c r="H270" s="41"/>
      <c r="I270" s="41"/>
      <c r="J270" s="41"/>
      <c r="K270" s="64"/>
    </row>
    <row r="271" spans="2:11" ht="15.75">
      <c r="B271" s="40"/>
      <c r="C271" s="44"/>
      <c r="D271" s="44"/>
      <c r="E271" s="44"/>
      <c r="F271" s="44"/>
      <c r="G271" s="44"/>
      <c r="H271" s="41"/>
      <c r="I271" s="41"/>
      <c r="J271" s="41"/>
      <c r="K271" s="65"/>
    </row>
    <row r="272" spans="2:11" ht="15.75">
      <c r="B272" s="66"/>
      <c r="C272" s="132" t="s">
        <v>167</v>
      </c>
      <c r="D272" s="132"/>
      <c r="E272" s="68"/>
      <c r="F272" s="69" t="s">
        <v>168</v>
      </c>
      <c r="G272" s="69" t="s">
        <v>168</v>
      </c>
      <c r="H272" s="70"/>
      <c r="I272" s="71"/>
      <c r="J272" s="67" t="s">
        <v>169</v>
      </c>
      <c r="K272" s="214" t="s">
        <v>677</v>
      </c>
    </row>
    <row r="273" spans="2:11" ht="15.75">
      <c r="B273" s="40"/>
      <c r="C273" s="133" t="s">
        <v>170</v>
      </c>
      <c r="D273" s="133"/>
      <c r="E273" s="45"/>
      <c r="F273" s="139" t="s">
        <v>171</v>
      </c>
      <c r="G273" s="139"/>
      <c r="H273" s="139"/>
      <c r="I273" s="41"/>
      <c r="J273" s="134" t="s">
        <v>172</v>
      </c>
      <c r="K273" s="148"/>
    </row>
    <row r="274" spans="2:11" ht="15.75">
      <c r="B274" s="40"/>
      <c r="C274" s="41"/>
      <c r="D274" s="41"/>
      <c r="E274" s="45"/>
      <c r="F274" s="45"/>
      <c r="G274" s="45"/>
      <c r="H274" s="45"/>
      <c r="I274" s="41"/>
      <c r="J274" s="45"/>
      <c r="K274" s="73"/>
    </row>
    <row r="275" spans="2:11" ht="15.75">
      <c r="B275" s="66"/>
      <c r="C275" s="132" t="s">
        <v>173</v>
      </c>
      <c r="D275" s="132"/>
      <c r="E275" s="68"/>
      <c r="F275" s="69" t="s">
        <v>174</v>
      </c>
      <c r="G275" s="69" t="s">
        <v>174</v>
      </c>
      <c r="H275" s="70"/>
      <c r="I275" s="71"/>
      <c r="J275" s="67" t="s">
        <v>175</v>
      </c>
      <c r="K275" s="254" t="s">
        <v>679</v>
      </c>
    </row>
    <row r="276" spans="2:11" ht="16.5" thickBot="1">
      <c r="B276" s="74"/>
      <c r="C276" s="157" t="s">
        <v>176</v>
      </c>
      <c r="D276" s="157"/>
      <c r="E276" s="76"/>
      <c r="F276" s="154" t="s">
        <v>177</v>
      </c>
      <c r="G276" s="154"/>
      <c r="H276" s="154"/>
      <c r="I276" s="75"/>
      <c r="J276" s="155" t="s">
        <v>178</v>
      </c>
      <c r="K276" s="156"/>
    </row>
  </sheetData>
  <protectedRanges>
    <protectedRange sqref="F272 C272 J272" name="Rango1_2_1_2"/>
    <protectedRange sqref="F275 C275 J275" name="Rango1_2_1_1_1"/>
    <protectedRange sqref="J232:J234" name="Rango1_1_1"/>
    <protectedRange sqref="G272" name="Rango1_2_1_2_1_1"/>
    <protectedRange sqref="G275" name="Rango1_2_1_1_1_2_1"/>
    <protectedRange sqref="K272" name="Rango1_2_1_3_1"/>
    <protectedRange sqref="K275" name="Rango1_2_1_1_1_1_1_1"/>
  </protectedRanges>
  <mergeCells count="25">
    <mergeCell ref="B226:K226"/>
    <mergeCell ref="B2:I2"/>
    <mergeCell ref="B4:I4"/>
    <mergeCell ref="F215:I215"/>
    <mergeCell ref="F217:I217"/>
    <mergeCell ref="F218:I218"/>
    <mergeCell ref="C272:D272"/>
    <mergeCell ref="B227:K227"/>
    <mergeCell ref="E228:H228"/>
    <mergeCell ref="H237:J237"/>
    <mergeCell ref="H240:J240"/>
    <mergeCell ref="C245:F245"/>
    <mergeCell ref="H245:J245"/>
    <mergeCell ref="H251:J251"/>
    <mergeCell ref="H254:J254"/>
    <mergeCell ref="H258:J258"/>
    <mergeCell ref="H261:J261"/>
    <mergeCell ref="H265:J265"/>
    <mergeCell ref="F273:H273"/>
    <mergeCell ref="J273:K273"/>
    <mergeCell ref="C275:D275"/>
    <mergeCell ref="F276:H276"/>
    <mergeCell ref="J276:K276"/>
    <mergeCell ref="C273:D273"/>
    <mergeCell ref="C276:D27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34C8-87D7-44F9-847B-9FD019872B8A}">
  <dimension ref="B2:K70"/>
  <sheetViews>
    <sheetView workbookViewId="0" topLeftCell="A1">
      <selection activeCell="B25" sqref="B2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0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281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51">
      <c r="B8" s="79">
        <v>45293</v>
      </c>
      <c r="C8" s="80">
        <v>79510</v>
      </c>
      <c r="D8" s="80" t="s">
        <v>279</v>
      </c>
      <c r="E8" s="80" t="s">
        <v>280</v>
      </c>
      <c r="G8" s="81">
        <v>425000</v>
      </c>
      <c r="H8" s="81">
        <v>0</v>
      </c>
      <c r="I8" s="81">
        <v>425000</v>
      </c>
    </row>
    <row r="10" spans="6:9" ht="15">
      <c r="F10" s="143" t="s">
        <v>282</v>
      </c>
      <c r="G10" s="141"/>
      <c r="H10" s="141"/>
      <c r="I10" s="141"/>
    </row>
    <row r="12" spans="6:9" ht="15">
      <c r="F12" s="143" t="s">
        <v>255</v>
      </c>
      <c r="G12" s="141"/>
      <c r="H12" s="141"/>
      <c r="I12" s="141"/>
    </row>
    <row r="13" spans="6:9" ht="15">
      <c r="F13" s="143" t="s">
        <v>283</v>
      </c>
      <c r="G13" s="141"/>
      <c r="H13" s="141"/>
      <c r="I13" s="141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82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44" t="s">
        <v>141</v>
      </c>
      <c r="C22" s="145"/>
      <c r="D22" s="145"/>
      <c r="E22" s="145"/>
      <c r="F22" s="145"/>
      <c r="G22" s="145"/>
      <c r="H22" s="145"/>
      <c r="I22" s="145"/>
      <c r="J22" s="145"/>
      <c r="K22" s="146"/>
    </row>
    <row r="23" spans="2:11" ht="15">
      <c r="B23" s="136" t="s">
        <v>284</v>
      </c>
      <c r="C23" s="137"/>
      <c r="D23" s="137"/>
      <c r="E23" s="137"/>
      <c r="F23" s="137"/>
      <c r="G23" s="137"/>
      <c r="H23" s="137"/>
      <c r="I23" s="137"/>
      <c r="J23" s="137"/>
      <c r="K23" s="138"/>
    </row>
    <row r="24" spans="2:11" ht="15.75">
      <c r="B24" s="144" t="s">
        <v>292</v>
      </c>
      <c r="C24" s="145"/>
      <c r="D24" s="145"/>
      <c r="E24" s="145"/>
      <c r="F24" s="145"/>
      <c r="G24" s="145"/>
      <c r="H24" s="145"/>
      <c r="I24" s="145"/>
      <c r="J24" s="145"/>
      <c r="K24" s="146"/>
    </row>
    <row r="25" spans="2:11" ht="15.75">
      <c r="B25" s="16"/>
      <c r="C25" s="17"/>
      <c r="D25" s="17"/>
      <c r="E25" s="17"/>
      <c r="F25" s="17"/>
      <c r="G25" s="17"/>
      <c r="H25" s="17"/>
      <c r="I25" s="17"/>
      <c r="J25" s="17"/>
      <c r="K25" s="18"/>
    </row>
    <row r="26" spans="2:11" ht="15.75">
      <c r="B26" s="10"/>
      <c r="C26" s="19" t="s">
        <v>144</v>
      </c>
      <c r="D26" s="19"/>
      <c r="E26" s="108"/>
      <c r="F26" s="108"/>
      <c r="G26" s="108"/>
      <c r="H26" s="108"/>
      <c r="I26" s="19"/>
      <c r="J26" s="19"/>
      <c r="K26" s="20"/>
    </row>
    <row r="27" spans="2:11" ht="15.75">
      <c r="B27" s="10"/>
      <c r="C27" s="153" t="s">
        <v>285</v>
      </c>
      <c r="D27" s="153"/>
      <c r="E27" s="153"/>
      <c r="F27" s="153"/>
      <c r="G27" s="153"/>
      <c r="H27" s="153"/>
      <c r="I27" s="21" t="s">
        <v>146</v>
      </c>
      <c r="J27" s="21"/>
      <c r="K27" s="121">
        <v>226231010000279</v>
      </c>
    </row>
    <row r="28" spans="2:11" ht="15.75">
      <c r="B28" s="10"/>
      <c r="C28" s="24" t="s">
        <v>148</v>
      </c>
      <c r="D28" s="110" t="s">
        <v>286</v>
      </c>
      <c r="E28" s="26"/>
      <c r="F28" s="83"/>
      <c r="G28" s="32"/>
      <c r="H28" s="84"/>
      <c r="I28" s="111" t="s">
        <v>287</v>
      </c>
      <c r="J28" s="27"/>
      <c r="K28" s="122" t="s">
        <v>288</v>
      </c>
    </row>
    <row r="29" spans="2:11" ht="15.75">
      <c r="B29" s="10"/>
      <c r="C29" s="24" t="s">
        <v>150</v>
      </c>
      <c r="D29" s="30"/>
      <c r="E29" s="31"/>
      <c r="F29" s="27"/>
      <c r="G29" s="32"/>
      <c r="H29" s="112"/>
      <c r="I29" s="24"/>
      <c r="J29" s="27"/>
      <c r="K29" s="29" t="s">
        <v>289</v>
      </c>
    </row>
    <row r="30" spans="2:11" ht="16.5" thickBot="1">
      <c r="B30" s="10"/>
      <c r="C30" s="24"/>
      <c r="D30" s="30"/>
      <c r="E30" s="31"/>
      <c r="F30" s="27"/>
      <c r="G30" s="28"/>
      <c r="H30" s="24"/>
      <c r="I30" s="24"/>
      <c r="J30" s="27"/>
      <c r="K30" s="123"/>
    </row>
    <row r="31" spans="2:11" ht="16.5" thickTop="1">
      <c r="B31" s="86"/>
      <c r="C31" s="87"/>
      <c r="D31" s="87"/>
      <c r="E31" s="87"/>
      <c r="F31" s="87"/>
      <c r="G31" s="87"/>
      <c r="H31" s="87"/>
      <c r="I31" s="87"/>
      <c r="J31" s="87"/>
      <c r="K31" s="88"/>
    </row>
    <row r="32" spans="2:11" ht="15.75">
      <c r="B32" s="40"/>
      <c r="C32" s="41"/>
      <c r="D32" s="41"/>
      <c r="E32" s="41"/>
      <c r="F32" s="41"/>
      <c r="G32" s="41"/>
      <c r="H32" s="41"/>
      <c r="I32" s="41"/>
      <c r="J32" s="41"/>
      <c r="K32" s="43" t="s">
        <v>152</v>
      </c>
    </row>
    <row r="33" spans="2:11" ht="15.75">
      <c r="B33" s="40"/>
      <c r="C33" s="44" t="s">
        <v>153</v>
      </c>
      <c r="D33" s="44"/>
      <c r="E33" s="44"/>
      <c r="F33" s="44"/>
      <c r="G33" s="44"/>
      <c r="H33" s="134"/>
      <c r="I33" s="134"/>
      <c r="J33" s="134"/>
      <c r="K33" s="124">
        <v>425000</v>
      </c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124"/>
    </row>
    <row r="35" spans="2:11" ht="15.75">
      <c r="B35" s="40"/>
      <c r="C35" s="47" t="s">
        <v>154</v>
      </c>
      <c r="D35" s="47"/>
      <c r="E35" s="47"/>
      <c r="F35" s="47"/>
      <c r="G35" s="47"/>
      <c r="H35" s="41"/>
      <c r="I35" s="41"/>
      <c r="J35" s="41"/>
      <c r="K35" s="124"/>
    </row>
    <row r="36" spans="2:11" ht="15.75">
      <c r="B36" s="40"/>
      <c r="C36" s="41" t="s">
        <v>290</v>
      </c>
      <c r="D36" s="41"/>
      <c r="E36" s="41"/>
      <c r="F36" s="41"/>
      <c r="G36" s="41"/>
      <c r="H36" s="139"/>
      <c r="I36" s="139"/>
      <c r="J36" s="139"/>
      <c r="K36" s="124"/>
    </row>
    <row r="37" spans="2:11" ht="15.75">
      <c r="B37" s="40"/>
      <c r="C37" s="41" t="s">
        <v>192</v>
      </c>
      <c r="D37" s="41"/>
      <c r="E37" s="41"/>
      <c r="F37" s="41"/>
      <c r="G37" s="41"/>
      <c r="H37" s="134"/>
      <c r="I37" s="134"/>
      <c r="J37" s="134"/>
      <c r="K37" s="124"/>
    </row>
    <row r="38" spans="2:11" ht="15.75">
      <c r="B38" s="40"/>
      <c r="C38" s="41"/>
      <c r="D38" s="41"/>
      <c r="E38" s="41"/>
      <c r="F38" s="41"/>
      <c r="G38" s="41"/>
      <c r="H38" s="45"/>
      <c r="I38" s="45"/>
      <c r="J38" s="45"/>
      <c r="K38" s="124"/>
    </row>
    <row r="39" spans="2:11" ht="15.75">
      <c r="B39" s="40"/>
      <c r="C39" s="44" t="s">
        <v>158</v>
      </c>
      <c r="D39" s="44"/>
      <c r="E39" s="44"/>
      <c r="F39" s="44"/>
      <c r="G39" s="44"/>
      <c r="H39" s="41"/>
      <c r="I39" s="41"/>
      <c r="J39" s="41"/>
      <c r="K39" s="125">
        <f>+K33+K36</f>
        <v>425000</v>
      </c>
    </row>
    <row r="40" spans="2:11" ht="15.75">
      <c r="B40" s="40"/>
      <c r="C40" s="41"/>
      <c r="D40" s="41"/>
      <c r="E40" s="41"/>
      <c r="F40" s="41"/>
      <c r="G40" s="41"/>
      <c r="H40" s="41"/>
      <c r="I40" s="41"/>
      <c r="J40" s="41"/>
      <c r="K40" s="124"/>
    </row>
    <row r="41" spans="2:11" ht="15.75">
      <c r="B41" s="40"/>
      <c r="C41" s="47" t="s">
        <v>159</v>
      </c>
      <c r="D41" s="47"/>
      <c r="E41" s="47"/>
      <c r="F41" s="47"/>
      <c r="G41" s="47"/>
      <c r="H41" s="41"/>
      <c r="I41" s="41"/>
      <c r="J41" s="41"/>
      <c r="K41" s="124"/>
    </row>
    <row r="42" spans="2:11" ht="15.75">
      <c r="B42" s="40"/>
      <c r="C42" s="41" t="s">
        <v>193</v>
      </c>
      <c r="D42" s="41"/>
      <c r="E42" s="41"/>
      <c r="F42" s="41"/>
      <c r="G42" s="41"/>
      <c r="H42" s="134"/>
      <c r="I42" s="134"/>
      <c r="J42" s="134"/>
      <c r="K42" s="124"/>
    </row>
    <row r="43" spans="2:11" ht="15.75">
      <c r="B43" s="40"/>
      <c r="C43" s="41" t="s">
        <v>194</v>
      </c>
      <c r="D43" s="41"/>
      <c r="E43" s="41"/>
      <c r="F43" s="41"/>
      <c r="G43" s="41"/>
      <c r="H43" s="45"/>
      <c r="I43" s="45"/>
      <c r="J43" s="45"/>
      <c r="K43" s="124"/>
    </row>
    <row r="44" spans="2:11" ht="15.75">
      <c r="B44" s="40"/>
      <c r="C44" s="41" t="s">
        <v>161</v>
      </c>
      <c r="D44" s="41"/>
      <c r="E44" s="41"/>
      <c r="F44" s="41"/>
      <c r="G44" s="41"/>
      <c r="H44" s="134"/>
      <c r="I44" s="134"/>
      <c r="J44" s="134"/>
      <c r="K44" s="124"/>
    </row>
    <row r="45" spans="2:11" ht="15.75">
      <c r="B45" s="40"/>
      <c r="C45" s="41" t="s">
        <v>195</v>
      </c>
      <c r="D45" s="41"/>
      <c r="E45" s="41"/>
      <c r="F45" s="41"/>
      <c r="G45" s="41"/>
      <c r="H45" s="45"/>
      <c r="I45" s="45"/>
      <c r="J45" s="45"/>
      <c r="K45" s="124"/>
    </row>
    <row r="46" spans="2:11" ht="15.75">
      <c r="B46" s="40"/>
      <c r="C46" s="41"/>
      <c r="D46" s="41"/>
      <c r="E46" s="41"/>
      <c r="F46" s="41"/>
      <c r="G46" s="41"/>
      <c r="H46" s="45"/>
      <c r="I46" s="45"/>
      <c r="J46" s="45"/>
      <c r="K46" s="124"/>
    </row>
    <row r="47" spans="2:11" ht="16.5" thickBot="1">
      <c r="B47" s="40"/>
      <c r="C47" s="44" t="s">
        <v>162</v>
      </c>
      <c r="D47" s="44"/>
      <c r="E47" s="44"/>
      <c r="F47" s="44"/>
      <c r="G47" s="44"/>
      <c r="H47" s="134"/>
      <c r="I47" s="134"/>
      <c r="J47" s="134"/>
      <c r="K47" s="126">
        <f>+K39-K42-K43</f>
        <v>425000</v>
      </c>
    </row>
    <row r="48" spans="2:11" ht="16.5" thickTop="1">
      <c r="B48" s="40"/>
      <c r="C48" s="90"/>
      <c r="D48" s="90"/>
      <c r="E48" s="90"/>
      <c r="F48" s="90"/>
      <c r="G48" s="90"/>
      <c r="H48" s="90"/>
      <c r="I48" s="90"/>
      <c r="J48" s="90"/>
      <c r="K48" s="127"/>
    </row>
    <row r="49" spans="2:11" ht="15.75">
      <c r="B49" s="40"/>
      <c r="C49" s="41"/>
      <c r="D49" s="41"/>
      <c r="E49" s="41"/>
      <c r="F49" s="41"/>
      <c r="G49" s="41"/>
      <c r="H49" s="41"/>
      <c r="I49" s="41"/>
      <c r="J49" s="41"/>
      <c r="K49" s="128"/>
    </row>
    <row r="50" spans="2:11" ht="15.75">
      <c r="B50" s="40"/>
      <c r="C50" s="41"/>
      <c r="D50" s="41"/>
      <c r="E50" s="41"/>
      <c r="F50" s="41"/>
      <c r="G50" s="41"/>
      <c r="H50" s="41"/>
      <c r="I50" s="41"/>
      <c r="J50" s="41"/>
      <c r="K50" s="129" t="s">
        <v>163</v>
      </c>
    </row>
    <row r="51" spans="2:11" ht="15.75">
      <c r="B51" s="40"/>
      <c r="C51" s="44" t="s">
        <v>164</v>
      </c>
      <c r="D51" s="44"/>
      <c r="E51" s="44"/>
      <c r="F51" s="44"/>
      <c r="G51" s="44"/>
      <c r="H51" s="134"/>
      <c r="I51" s="134"/>
      <c r="J51" s="134"/>
      <c r="K51" s="124">
        <v>425000</v>
      </c>
    </row>
    <row r="52" spans="2:11" ht="15.75">
      <c r="B52" s="40"/>
      <c r="C52" s="44"/>
      <c r="D52" s="44"/>
      <c r="E52" s="44"/>
      <c r="F52" s="44"/>
      <c r="G52" s="44"/>
      <c r="H52" s="45"/>
      <c r="I52" s="45"/>
      <c r="J52" s="45"/>
      <c r="K52" s="124"/>
    </row>
    <row r="53" spans="2:11" ht="15.75">
      <c r="B53" s="40"/>
      <c r="C53" s="47" t="s">
        <v>154</v>
      </c>
      <c r="D53" s="47"/>
      <c r="E53" s="47"/>
      <c r="F53" s="47"/>
      <c r="G53" s="47"/>
      <c r="H53" s="41"/>
      <c r="I53" s="41"/>
      <c r="J53" s="41"/>
      <c r="K53" s="124"/>
    </row>
    <row r="54" spans="2:11" ht="15.75">
      <c r="B54" s="40"/>
      <c r="C54" s="41" t="s">
        <v>165</v>
      </c>
      <c r="D54" s="41"/>
      <c r="E54" s="41"/>
      <c r="F54" s="41"/>
      <c r="G54" s="41"/>
      <c r="H54" s="134"/>
      <c r="I54" s="134"/>
      <c r="J54" s="134"/>
      <c r="K54" s="124">
        <v>0</v>
      </c>
    </row>
    <row r="55" spans="2:11" ht="15.75">
      <c r="B55" s="40"/>
      <c r="C55" s="44" t="s">
        <v>158</v>
      </c>
      <c r="D55" s="44"/>
      <c r="E55" s="44"/>
      <c r="F55" s="44"/>
      <c r="G55" s="44"/>
      <c r="H55" s="135"/>
      <c r="I55" s="135"/>
      <c r="J55" s="135"/>
      <c r="K55" s="130">
        <f>SUM(K51:K54)</f>
        <v>425000</v>
      </c>
    </row>
    <row r="56" spans="2:11" ht="15.75">
      <c r="B56" s="40"/>
      <c r="C56" s="41"/>
      <c r="D56" s="41"/>
      <c r="E56" s="41"/>
      <c r="F56" s="41"/>
      <c r="G56" s="41"/>
      <c r="H56" s="41"/>
      <c r="I56" s="41"/>
      <c r="J56" s="41"/>
      <c r="K56" s="124"/>
    </row>
    <row r="57" spans="2:11" ht="15.75">
      <c r="B57" s="40"/>
      <c r="C57" s="47" t="s">
        <v>159</v>
      </c>
      <c r="D57" s="47"/>
      <c r="E57" s="47"/>
      <c r="F57" s="47"/>
      <c r="G57" s="47"/>
      <c r="H57" s="41"/>
      <c r="I57" s="41"/>
      <c r="J57" s="41"/>
      <c r="K57" s="124"/>
    </row>
    <row r="58" spans="2:11" ht="15.75">
      <c r="B58" s="40"/>
      <c r="C58" s="41" t="s">
        <v>196</v>
      </c>
      <c r="D58" s="41"/>
      <c r="E58" s="41"/>
      <c r="F58" s="41"/>
      <c r="G58" s="41"/>
      <c r="H58" s="135"/>
      <c r="I58" s="135"/>
      <c r="J58" s="135"/>
      <c r="K58" s="124">
        <v>0</v>
      </c>
    </row>
    <row r="59" spans="2:11" ht="15.75">
      <c r="B59" s="40"/>
      <c r="C59" s="41"/>
      <c r="D59" s="41"/>
      <c r="E59" s="41"/>
      <c r="F59" s="41"/>
      <c r="G59" s="41"/>
      <c r="H59" s="57"/>
      <c r="I59" s="57"/>
      <c r="J59" s="57"/>
      <c r="K59" s="124"/>
    </row>
    <row r="60" spans="2:11" ht="16.5" thickBot="1">
      <c r="B60" s="40"/>
      <c r="C60" s="44" t="s">
        <v>162</v>
      </c>
      <c r="D60" s="44"/>
      <c r="E60" s="44"/>
      <c r="F60" s="44"/>
      <c r="G60" s="44"/>
      <c r="H60" s="41"/>
      <c r="I60" s="41"/>
      <c r="J60" s="41"/>
      <c r="K60" s="126">
        <f>SUM(K55-K58)</f>
        <v>425000</v>
      </c>
    </row>
    <row r="61" spans="2:11" ht="17.25" thickBot="1" thickTop="1">
      <c r="B61" s="131" t="s">
        <v>291</v>
      </c>
      <c r="C61" s="61"/>
      <c r="D61" s="61"/>
      <c r="E61" s="61"/>
      <c r="F61" s="61"/>
      <c r="G61" s="61"/>
      <c r="H61" s="62"/>
      <c r="I61" s="62"/>
      <c r="J61" s="62"/>
      <c r="K61" s="63"/>
    </row>
    <row r="62" spans="2:11" ht="16.5" thickTop="1">
      <c r="B62" s="86"/>
      <c r="C62" s="93"/>
      <c r="D62" s="93"/>
      <c r="E62" s="93"/>
      <c r="F62" s="93"/>
      <c r="G62" s="93"/>
      <c r="H62" s="87"/>
      <c r="I62" s="87"/>
      <c r="J62" s="87"/>
      <c r="K62" s="64"/>
    </row>
    <row r="63" spans="2:11" ht="15.75">
      <c r="B63" s="40"/>
      <c r="C63" s="44"/>
      <c r="D63" s="44"/>
      <c r="E63" s="44"/>
      <c r="F63" s="44"/>
      <c r="G63" s="44"/>
      <c r="H63" s="41"/>
      <c r="I63" s="41"/>
      <c r="J63" s="41"/>
      <c r="K63" s="65"/>
    </row>
    <row r="64" spans="2:11" ht="15.75">
      <c r="B64" s="152" t="s">
        <v>276</v>
      </c>
      <c r="C64" s="132"/>
      <c r="D64" s="132"/>
      <c r="E64" s="68"/>
      <c r="F64" s="132" t="s">
        <v>168</v>
      </c>
      <c r="G64" s="132"/>
      <c r="H64" s="132"/>
      <c r="I64" s="71"/>
      <c r="J64" s="68"/>
      <c r="K64" s="72" t="s">
        <v>198</v>
      </c>
    </row>
    <row r="65" spans="2:11" ht="15.75">
      <c r="B65" s="147" t="s">
        <v>170</v>
      </c>
      <c r="C65" s="133"/>
      <c r="D65" s="133"/>
      <c r="E65" s="45"/>
      <c r="F65" s="133" t="s">
        <v>199</v>
      </c>
      <c r="G65" s="133"/>
      <c r="H65" s="133"/>
      <c r="I65" s="41"/>
      <c r="K65" s="73" t="s">
        <v>172</v>
      </c>
    </row>
    <row r="66" spans="2:11" ht="15.75">
      <c r="B66" s="40"/>
      <c r="C66" s="41"/>
      <c r="D66" s="41"/>
      <c r="E66" s="45"/>
      <c r="F66" s="45"/>
      <c r="G66" s="45"/>
      <c r="H66" s="45"/>
      <c r="I66" s="41"/>
      <c r="J66" s="45"/>
      <c r="K66" s="73"/>
    </row>
    <row r="67" spans="2:11" ht="15.75">
      <c r="B67" s="100"/>
      <c r="C67" s="67" t="s">
        <v>277</v>
      </c>
      <c r="D67" s="69"/>
      <c r="E67" s="68"/>
      <c r="F67" s="132" t="s">
        <v>174</v>
      </c>
      <c r="G67" s="132"/>
      <c r="H67" s="132"/>
      <c r="I67" s="71"/>
      <c r="J67" s="68"/>
      <c r="K67" s="72" t="s">
        <v>200</v>
      </c>
    </row>
    <row r="68" spans="2:11" ht="15.75">
      <c r="B68" s="147" t="s">
        <v>176</v>
      </c>
      <c r="C68" s="133"/>
      <c r="D68" s="133"/>
      <c r="E68" s="45"/>
      <c r="F68" s="133" t="s">
        <v>178</v>
      </c>
      <c r="G68" s="133"/>
      <c r="H68" s="133"/>
      <c r="I68" s="41"/>
      <c r="K68" s="73" t="s">
        <v>178</v>
      </c>
    </row>
    <row r="69" spans="2:11" ht="15.75">
      <c r="B69" s="40"/>
      <c r="C69" s="44"/>
      <c r="D69" s="44"/>
      <c r="E69" s="44"/>
      <c r="F69" s="44"/>
      <c r="G69" s="44"/>
      <c r="H69" s="41"/>
      <c r="I69" s="41"/>
      <c r="J69" s="41"/>
      <c r="K69" s="94"/>
    </row>
    <row r="70" spans="2:11" ht="16.5" thickBot="1">
      <c r="B70" s="74"/>
      <c r="C70" s="75"/>
      <c r="D70" s="75"/>
      <c r="E70" s="75"/>
      <c r="F70" s="75"/>
      <c r="G70" s="75"/>
      <c r="H70" s="95"/>
      <c r="I70" s="96"/>
      <c r="J70" s="95"/>
      <c r="K70" s="97"/>
    </row>
  </sheetData>
  <protectedRanges>
    <protectedRange sqref="F64 J64" name="Rango1_2_1_2"/>
    <protectedRange sqref="J67 C67" name="Rango1_2_1_1_1"/>
    <protectedRange sqref="J28:J30" name="Rango1_1_1"/>
    <protectedRange sqref="G64" name="Rango1_2_1_3_1"/>
    <protectedRange sqref="F67" name="Rango1_2_1_1_2_1"/>
    <protectedRange sqref="K64" name="Rango1_2_1_4_1"/>
    <protectedRange sqref="K67" name="Rango1_2_1_1_1_1_1_1"/>
    <protectedRange sqref="B64" name="Rango1_2_1_2_1_2_1"/>
  </protectedRanges>
  <mergeCells count="26">
    <mergeCell ref="B2:I2"/>
    <mergeCell ref="B4:I4"/>
    <mergeCell ref="F10:I10"/>
    <mergeCell ref="F12:I12"/>
    <mergeCell ref="F13:I13"/>
    <mergeCell ref="B22:K22"/>
    <mergeCell ref="B23:K23"/>
    <mergeCell ref="C27:H27"/>
    <mergeCell ref="H33:J33"/>
    <mergeCell ref="H36:J36"/>
    <mergeCell ref="B68:D68"/>
    <mergeCell ref="F68:H68"/>
    <mergeCell ref="B24:K24"/>
    <mergeCell ref="H58:J58"/>
    <mergeCell ref="B64:D64"/>
    <mergeCell ref="F64:H64"/>
    <mergeCell ref="B65:D65"/>
    <mergeCell ref="F65:H65"/>
    <mergeCell ref="F67:H67"/>
    <mergeCell ref="H42:J42"/>
    <mergeCell ref="H44:J44"/>
    <mergeCell ref="H47:J47"/>
    <mergeCell ref="H51:J51"/>
    <mergeCell ref="H54:J54"/>
    <mergeCell ref="H55:J55"/>
    <mergeCell ref="H37:J3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9C102-0D2D-4FAA-971C-A69D3AD50327}">
  <dimension ref="B2:K280"/>
  <sheetViews>
    <sheetView workbookViewId="0" topLeftCell="A213">
      <selection activeCell="K277" sqref="K27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60" t="s">
        <v>0</v>
      </c>
      <c r="C2" s="141"/>
      <c r="D2" s="141"/>
      <c r="E2" s="141"/>
      <c r="F2" s="141"/>
      <c r="G2" s="141"/>
      <c r="H2" s="141"/>
      <c r="I2" s="141"/>
    </row>
    <row r="3" ht="15" customHeight="1" hidden="1"/>
    <row r="4" spans="2:9" ht="16.5" customHeight="1">
      <c r="B4" s="161" t="s">
        <v>293</v>
      </c>
      <c r="C4" s="141"/>
      <c r="D4" s="141"/>
      <c r="E4" s="141"/>
      <c r="F4" s="141"/>
      <c r="G4" s="141"/>
      <c r="H4" s="141"/>
      <c r="I4" s="141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7196782428.86</v>
      </c>
      <c r="H8" s="4">
        <v>5350892013.93</v>
      </c>
      <c r="I8" s="4">
        <v>1845890414.93</v>
      </c>
    </row>
    <row r="9" spans="2:9" ht="15">
      <c r="B9" s="2">
        <v>45293</v>
      </c>
      <c r="C9" s="3">
        <v>78954</v>
      </c>
      <c r="D9" s="3" t="s">
        <v>249</v>
      </c>
      <c r="E9" s="3" t="s">
        <v>294</v>
      </c>
      <c r="G9" s="4">
        <v>20000</v>
      </c>
      <c r="H9" s="4">
        <v>0</v>
      </c>
      <c r="I9" s="4">
        <v>1845910414.93</v>
      </c>
    </row>
    <row r="10" spans="2:9" ht="15">
      <c r="B10" s="2">
        <v>45293</v>
      </c>
      <c r="C10" s="3">
        <v>78956</v>
      </c>
      <c r="D10" s="3" t="s">
        <v>249</v>
      </c>
      <c r="E10" s="3" t="s">
        <v>295</v>
      </c>
      <c r="G10" s="4">
        <v>5000</v>
      </c>
      <c r="H10" s="4">
        <v>0</v>
      </c>
      <c r="I10" s="4">
        <v>1845915414.93</v>
      </c>
    </row>
    <row r="11" spans="2:9" ht="25.5">
      <c r="B11" s="2">
        <v>45293</v>
      </c>
      <c r="C11" s="3">
        <v>78958</v>
      </c>
      <c r="D11" s="3" t="s">
        <v>249</v>
      </c>
      <c r="E11" s="3" t="s">
        <v>296</v>
      </c>
      <c r="G11" s="4">
        <v>50000</v>
      </c>
      <c r="H11" s="4">
        <v>0</v>
      </c>
      <c r="I11" s="4">
        <v>1845965414.93</v>
      </c>
    </row>
    <row r="12" spans="2:9" ht="25.5">
      <c r="B12" s="2">
        <v>45293</v>
      </c>
      <c r="C12" s="3">
        <v>78961</v>
      </c>
      <c r="D12" s="3" t="s">
        <v>249</v>
      </c>
      <c r="E12" s="3" t="s">
        <v>297</v>
      </c>
      <c r="G12" s="4">
        <v>25000</v>
      </c>
      <c r="H12" s="4">
        <v>0</v>
      </c>
      <c r="I12" s="4">
        <v>1845990414.93</v>
      </c>
    </row>
    <row r="13" spans="2:9" ht="25.5">
      <c r="B13" s="2">
        <v>45293</v>
      </c>
      <c r="C13" s="3">
        <v>78963</v>
      </c>
      <c r="D13" s="3" t="s">
        <v>249</v>
      </c>
      <c r="E13" s="3" t="s">
        <v>298</v>
      </c>
      <c r="G13" s="4">
        <v>55000</v>
      </c>
      <c r="H13" s="4">
        <v>0</v>
      </c>
      <c r="I13" s="4">
        <v>1846045414.93</v>
      </c>
    </row>
    <row r="14" spans="2:9" ht="15">
      <c r="B14" s="2">
        <v>45293</v>
      </c>
      <c r="C14" s="3">
        <v>78965</v>
      </c>
      <c r="D14" s="3" t="s">
        <v>249</v>
      </c>
      <c r="E14" s="3" t="s">
        <v>299</v>
      </c>
      <c r="G14" s="4">
        <v>50000</v>
      </c>
      <c r="H14" s="4">
        <v>0</v>
      </c>
      <c r="I14" s="4">
        <v>1846095414.93</v>
      </c>
    </row>
    <row r="15" spans="2:9" ht="15">
      <c r="B15" s="2">
        <v>45293</v>
      </c>
      <c r="C15" s="3">
        <v>78968</v>
      </c>
      <c r="D15" s="3" t="s">
        <v>249</v>
      </c>
      <c r="E15" s="3" t="s">
        <v>300</v>
      </c>
      <c r="G15" s="4">
        <v>55000</v>
      </c>
      <c r="H15" s="4">
        <v>0</v>
      </c>
      <c r="I15" s="4">
        <v>1846150414.93</v>
      </c>
    </row>
    <row r="16" spans="2:9" ht="15">
      <c r="B16" s="2">
        <v>45293</v>
      </c>
      <c r="C16" s="3">
        <v>78970</v>
      </c>
      <c r="D16" s="3" t="s">
        <v>249</v>
      </c>
      <c r="E16" s="3" t="s">
        <v>301</v>
      </c>
      <c r="G16" s="4">
        <v>5000</v>
      </c>
      <c r="H16" s="4">
        <v>0</v>
      </c>
      <c r="I16" s="4">
        <v>1846155414.93</v>
      </c>
    </row>
    <row r="17" spans="2:9" ht="25.5">
      <c r="B17" s="2">
        <v>45293</v>
      </c>
      <c r="C17" s="3">
        <v>78973</v>
      </c>
      <c r="D17" s="3" t="s">
        <v>249</v>
      </c>
      <c r="E17" s="3" t="s">
        <v>302</v>
      </c>
      <c r="G17" s="4">
        <v>30000</v>
      </c>
      <c r="H17" s="4">
        <v>0</v>
      </c>
      <c r="I17" s="4">
        <v>1846185414.93</v>
      </c>
    </row>
    <row r="18" spans="2:9" ht="15">
      <c r="B18" s="2">
        <v>45294</v>
      </c>
      <c r="C18" s="3">
        <v>78946</v>
      </c>
      <c r="D18" s="3" t="s">
        <v>12</v>
      </c>
      <c r="E18" s="3" t="s">
        <v>303</v>
      </c>
      <c r="G18" s="4">
        <v>5646307.28</v>
      </c>
      <c r="H18" s="4">
        <v>0</v>
      </c>
      <c r="I18" s="4">
        <v>1851831722.21</v>
      </c>
    </row>
    <row r="19" spans="2:9" ht="38.25">
      <c r="B19" s="2">
        <v>45294</v>
      </c>
      <c r="C19" s="3">
        <v>78947</v>
      </c>
      <c r="D19" s="3" t="s">
        <v>12</v>
      </c>
      <c r="E19" s="3" t="s">
        <v>304</v>
      </c>
      <c r="G19" s="4">
        <v>1583064.45</v>
      </c>
      <c r="H19" s="4">
        <v>0</v>
      </c>
      <c r="I19" s="4">
        <v>1853422787.79</v>
      </c>
    </row>
    <row r="20" spans="2:9" ht="38.25">
      <c r="B20" s="2">
        <v>45294</v>
      </c>
      <c r="C20" s="3">
        <v>78947</v>
      </c>
      <c r="D20" s="3" t="s">
        <v>12</v>
      </c>
      <c r="E20" s="3" t="s">
        <v>304</v>
      </c>
      <c r="G20" s="4">
        <v>8001.13</v>
      </c>
      <c r="H20" s="4">
        <v>0</v>
      </c>
      <c r="I20" s="4">
        <v>1853422787.79</v>
      </c>
    </row>
    <row r="21" spans="2:9" ht="15">
      <c r="B21" s="2">
        <v>45294</v>
      </c>
      <c r="C21" s="3">
        <v>78978</v>
      </c>
      <c r="D21" s="3" t="s">
        <v>249</v>
      </c>
      <c r="E21" s="3" t="s">
        <v>305</v>
      </c>
      <c r="G21" s="4">
        <v>55000</v>
      </c>
      <c r="H21" s="4">
        <v>0</v>
      </c>
      <c r="I21" s="4">
        <v>1853477787.79</v>
      </c>
    </row>
    <row r="22" spans="2:9" ht="15">
      <c r="B22" s="2">
        <v>45294</v>
      </c>
      <c r="C22" s="3">
        <v>78980</v>
      </c>
      <c r="D22" s="3" t="s">
        <v>249</v>
      </c>
      <c r="E22" s="3" t="s">
        <v>306</v>
      </c>
      <c r="G22" s="4">
        <v>55000</v>
      </c>
      <c r="H22" s="4">
        <v>0</v>
      </c>
      <c r="I22" s="4">
        <v>1853532787.79</v>
      </c>
    </row>
    <row r="23" spans="2:9" ht="25.5">
      <c r="B23" s="2">
        <v>45294</v>
      </c>
      <c r="C23" s="3">
        <v>78982</v>
      </c>
      <c r="D23" s="3" t="s">
        <v>249</v>
      </c>
      <c r="E23" s="3" t="s">
        <v>307</v>
      </c>
      <c r="G23" s="4">
        <v>100000</v>
      </c>
      <c r="H23" s="4">
        <v>0</v>
      </c>
      <c r="I23" s="4">
        <v>1853632787.79</v>
      </c>
    </row>
    <row r="24" spans="2:9" ht="25.5">
      <c r="B24" s="2">
        <v>45294</v>
      </c>
      <c r="C24" s="3">
        <v>78986</v>
      </c>
      <c r="D24" s="3" t="s">
        <v>249</v>
      </c>
      <c r="E24" s="3" t="s">
        <v>308</v>
      </c>
      <c r="G24" s="4">
        <v>4000000</v>
      </c>
      <c r="H24" s="4">
        <v>0</v>
      </c>
      <c r="I24" s="4">
        <v>1857632787.79</v>
      </c>
    </row>
    <row r="25" spans="2:9" ht="25.5">
      <c r="B25" s="2">
        <v>45294</v>
      </c>
      <c r="C25" s="3">
        <v>78987</v>
      </c>
      <c r="D25" s="3" t="s">
        <v>249</v>
      </c>
      <c r="E25" s="3" t="s">
        <v>309</v>
      </c>
      <c r="G25" s="4">
        <v>4000000</v>
      </c>
      <c r="H25" s="4">
        <v>0</v>
      </c>
      <c r="I25" s="4">
        <v>1861632787.79</v>
      </c>
    </row>
    <row r="26" spans="2:9" ht="25.5">
      <c r="B26" s="2">
        <v>45294</v>
      </c>
      <c r="C26" s="3">
        <v>78988</v>
      </c>
      <c r="D26" s="3" t="s">
        <v>249</v>
      </c>
      <c r="E26" s="3" t="s">
        <v>310</v>
      </c>
      <c r="G26" s="4">
        <v>4000000</v>
      </c>
      <c r="H26" s="4">
        <v>0</v>
      </c>
      <c r="I26" s="4">
        <v>1865632787.79</v>
      </c>
    </row>
    <row r="27" spans="2:9" ht="25.5">
      <c r="B27" s="2">
        <v>45294</v>
      </c>
      <c r="C27" s="3">
        <v>78990</v>
      </c>
      <c r="D27" s="3" t="s">
        <v>249</v>
      </c>
      <c r="E27" s="3" t="s">
        <v>311</v>
      </c>
      <c r="G27" s="4">
        <v>55000</v>
      </c>
      <c r="H27" s="4">
        <v>0</v>
      </c>
      <c r="I27" s="4">
        <v>1865687787.79</v>
      </c>
    </row>
    <row r="28" spans="2:9" ht="15">
      <c r="B28" s="2">
        <v>45294</v>
      </c>
      <c r="C28" s="3">
        <v>78992</v>
      </c>
      <c r="D28" s="3" t="s">
        <v>249</v>
      </c>
      <c r="E28" s="3" t="s">
        <v>312</v>
      </c>
      <c r="G28" s="4">
        <v>35000</v>
      </c>
      <c r="H28" s="4">
        <v>0</v>
      </c>
      <c r="I28" s="4">
        <v>1865722787.79</v>
      </c>
    </row>
    <row r="29" spans="2:9" ht="25.5">
      <c r="B29" s="2">
        <v>45294</v>
      </c>
      <c r="C29" s="3">
        <v>78994</v>
      </c>
      <c r="D29" s="3" t="s">
        <v>249</v>
      </c>
      <c r="E29" s="3" t="s">
        <v>313</v>
      </c>
      <c r="G29" s="4">
        <v>50000</v>
      </c>
      <c r="H29" s="4">
        <v>0</v>
      </c>
      <c r="I29" s="4">
        <v>1865772787.79</v>
      </c>
    </row>
    <row r="30" spans="2:9" ht="15">
      <c r="B30" s="2">
        <v>45294</v>
      </c>
      <c r="C30" s="3">
        <v>78997</v>
      </c>
      <c r="D30" s="3" t="s">
        <v>249</v>
      </c>
      <c r="E30" s="3" t="s">
        <v>314</v>
      </c>
      <c r="G30" s="4">
        <v>100000</v>
      </c>
      <c r="H30" s="4">
        <v>0</v>
      </c>
      <c r="I30" s="4">
        <v>1865872787.79</v>
      </c>
    </row>
    <row r="31" spans="2:9" ht="25.5">
      <c r="B31" s="2">
        <v>45294</v>
      </c>
      <c r="C31" s="3">
        <v>78999</v>
      </c>
      <c r="D31" s="3" t="s">
        <v>249</v>
      </c>
      <c r="E31" s="3" t="s">
        <v>315</v>
      </c>
      <c r="G31" s="4">
        <v>20000</v>
      </c>
      <c r="H31" s="4">
        <v>0</v>
      </c>
      <c r="I31" s="4">
        <v>1865892787.79</v>
      </c>
    </row>
    <row r="32" spans="2:9" ht="38.25">
      <c r="B32" s="2">
        <v>45294</v>
      </c>
      <c r="C32" s="3">
        <v>79019</v>
      </c>
      <c r="D32" s="3" t="s">
        <v>249</v>
      </c>
      <c r="E32" s="3" t="s">
        <v>316</v>
      </c>
      <c r="G32" s="4">
        <v>5631374.4</v>
      </c>
      <c r="H32" s="4">
        <v>0</v>
      </c>
      <c r="I32" s="4">
        <v>1871524162.19</v>
      </c>
    </row>
    <row r="33" spans="2:9" ht="38.25">
      <c r="B33" s="2">
        <v>45294</v>
      </c>
      <c r="C33" s="3">
        <v>79021</v>
      </c>
      <c r="D33" s="3" t="s">
        <v>249</v>
      </c>
      <c r="E33" s="3" t="s">
        <v>317</v>
      </c>
      <c r="G33" s="4">
        <v>4721086.4</v>
      </c>
      <c r="H33" s="4">
        <v>0</v>
      </c>
      <c r="I33" s="4">
        <v>1876245248.59</v>
      </c>
    </row>
    <row r="34" spans="2:9" ht="38.25">
      <c r="B34" s="2">
        <v>45294</v>
      </c>
      <c r="C34" s="3">
        <v>79463</v>
      </c>
      <c r="D34" s="3" t="s">
        <v>180</v>
      </c>
      <c r="E34" s="3" t="s">
        <v>13</v>
      </c>
      <c r="G34" s="4">
        <v>0</v>
      </c>
      <c r="H34" s="4">
        <v>10453049.81</v>
      </c>
      <c r="I34" s="4">
        <v>1865792198.78</v>
      </c>
    </row>
    <row r="35" spans="2:9" ht="15">
      <c r="B35" s="2">
        <v>45295</v>
      </c>
      <c r="C35" s="3">
        <v>79028</v>
      </c>
      <c r="D35" s="3" t="s">
        <v>249</v>
      </c>
      <c r="E35" s="3" t="s">
        <v>318</v>
      </c>
      <c r="G35" s="4">
        <v>50000</v>
      </c>
      <c r="H35" s="4">
        <v>0</v>
      </c>
      <c r="I35" s="4">
        <v>1865842198.78</v>
      </c>
    </row>
    <row r="36" spans="2:9" ht="15">
      <c r="B36" s="2">
        <v>45295</v>
      </c>
      <c r="C36" s="3">
        <v>79032</v>
      </c>
      <c r="D36" s="3" t="s">
        <v>249</v>
      </c>
      <c r="E36" s="3" t="s">
        <v>319</v>
      </c>
      <c r="G36" s="4">
        <v>60000</v>
      </c>
      <c r="H36" s="4">
        <v>0</v>
      </c>
      <c r="I36" s="4">
        <v>1865902198.78</v>
      </c>
    </row>
    <row r="37" spans="2:9" ht="38.25">
      <c r="B37" s="2">
        <v>45295</v>
      </c>
      <c r="C37" s="3">
        <v>79464</v>
      </c>
      <c r="D37" s="3" t="s">
        <v>180</v>
      </c>
      <c r="E37" s="3" t="s">
        <v>320</v>
      </c>
      <c r="G37" s="4">
        <v>0</v>
      </c>
      <c r="H37" s="4">
        <v>1599402.42</v>
      </c>
      <c r="I37" s="4">
        <v>1864302796.36</v>
      </c>
    </row>
    <row r="38" spans="2:9" ht="15">
      <c r="B38" s="2">
        <v>45296</v>
      </c>
      <c r="C38" s="3">
        <v>79086</v>
      </c>
      <c r="D38" s="3" t="s">
        <v>249</v>
      </c>
      <c r="E38" s="3" t="s">
        <v>321</v>
      </c>
      <c r="G38" s="4">
        <v>35000</v>
      </c>
      <c r="H38" s="4">
        <v>0</v>
      </c>
      <c r="I38" s="4">
        <v>1864337796.36</v>
      </c>
    </row>
    <row r="39" spans="2:9" ht="15">
      <c r="B39" s="2">
        <v>45296</v>
      </c>
      <c r="C39" s="3">
        <v>79091</v>
      </c>
      <c r="D39" s="3" t="s">
        <v>249</v>
      </c>
      <c r="E39" s="3" t="s">
        <v>322</v>
      </c>
      <c r="G39" s="4">
        <v>55000</v>
      </c>
      <c r="H39" s="4">
        <v>0</v>
      </c>
      <c r="I39" s="4">
        <v>1864392796.36</v>
      </c>
    </row>
    <row r="40" spans="2:9" ht="15">
      <c r="B40" s="2">
        <v>45296</v>
      </c>
      <c r="C40" s="3">
        <v>79092</v>
      </c>
      <c r="D40" s="3" t="s">
        <v>249</v>
      </c>
      <c r="E40" s="3" t="s">
        <v>323</v>
      </c>
      <c r="G40" s="4">
        <v>55000</v>
      </c>
      <c r="H40" s="4">
        <v>0</v>
      </c>
      <c r="I40" s="4">
        <v>1864447796.36</v>
      </c>
    </row>
    <row r="41" spans="2:9" ht="15">
      <c r="B41" s="2">
        <v>45296</v>
      </c>
      <c r="C41" s="3">
        <v>79093</v>
      </c>
      <c r="D41" s="3" t="s">
        <v>249</v>
      </c>
      <c r="E41" s="3" t="s">
        <v>324</v>
      </c>
      <c r="G41" s="4">
        <v>55000</v>
      </c>
      <c r="H41" s="4">
        <v>0</v>
      </c>
      <c r="I41" s="4">
        <v>1864502796.36</v>
      </c>
    </row>
    <row r="42" spans="2:9" ht="15">
      <c r="B42" s="2">
        <v>45296</v>
      </c>
      <c r="C42" s="3">
        <v>79099</v>
      </c>
      <c r="D42" s="3" t="s">
        <v>249</v>
      </c>
      <c r="E42" s="3" t="s">
        <v>325</v>
      </c>
      <c r="G42" s="4">
        <v>55000</v>
      </c>
      <c r="H42" s="4">
        <v>0</v>
      </c>
      <c r="I42" s="4">
        <v>1864557796.36</v>
      </c>
    </row>
    <row r="43" spans="2:9" ht="25.5">
      <c r="B43" s="2">
        <v>45296</v>
      </c>
      <c r="C43" s="3">
        <v>79102</v>
      </c>
      <c r="D43" s="3" t="s">
        <v>249</v>
      </c>
      <c r="E43" s="3" t="s">
        <v>326</v>
      </c>
      <c r="G43" s="4">
        <v>5000</v>
      </c>
      <c r="H43" s="4">
        <v>0</v>
      </c>
      <c r="I43" s="4">
        <v>1864562796.36</v>
      </c>
    </row>
    <row r="44" spans="2:9" ht="25.5">
      <c r="B44" s="2">
        <v>45296</v>
      </c>
      <c r="C44" s="3">
        <v>79104</v>
      </c>
      <c r="D44" s="3" t="s">
        <v>249</v>
      </c>
      <c r="E44" s="3" t="s">
        <v>327</v>
      </c>
      <c r="G44" s="4">
        <v>55000</v>
      </c>
      <c r="H44" s="4">
        <v>0</v>
      </c>
      <c r="I44" s="4">
        <v>1864617796.36</v>
      </c>
    </row>
    <row r="45" spans="2:9" ht="15">
      <c r="B45" s="2">
        <v>45296</v>
      </c>
      <c r="C45" s="3">
        <v>79106</v>
      </c>
      <c r="D45" s="3" t="s">
        <v>249</v>
      </c>
      <c r="E45" s="3" t="s">
        <v>328</v>
      </c>
      <c r="G45" s="4">
        <v>55000</v>
      </c>
      <c r="H45" s="4">
        <v>0</v>
      </c>
      <c r="I45" s="4">
        <v>1864672796.36</v>
      </c>
    </row>
    <row r="46" spans="2:9" ht="25.5">
      <c r="B46" s="2">
        <v>45296</v>
      </c>
      <c r="C46" s="3">
        <v>79108</v>
      </c>
      <c r="D46" s="3" t="s">
        <v>249</v>
      </c>
      <c r="E46" s="3" t="s">
        <v>329</v>
      </c>
      <c r="G46" s="4">
        <v>20000</v>
      </c>
      <c r="H46" s="4">
        <v>0</v>
      </c>
      <c r="I46" s="4">
        <v>1864692796.36</v>
      </c>
    </row>
    <row r="47" spans="2:9" ht="15">
      <c r="B47" s="2">
        <v>45296</v>
      </c>
      <c r="C47" s="3">
        <v>79112</v>
      </c>
      <c r="D47" s="3" t="s">
        <v>249</v>
      </c>
      <c r="E47" s="3" t="s">
        <v>330</v>
      </c>
      <c r="G47" s="4">
        <v>5000</v>
      </c>
      <c r="H47" s="4">
        <v>0</v>
      </c>
      <c r="I47" s="4">
        <v>1864697796.36</v>
      </c>
    </row>
    <row r="48" spans="2:9" ht="25.5">
      <c r="B48" s="2">
        <v>45296</v>
      </c>
      <c r="C48" s="3">
        <v>79115</v>
      </c>
      <c r="D48" s="3" t="s">
        <v>249</v>
      </c>
      <c r="E48" s="3" t="s">
        <v>331</v>
      </c>
      <c r="G48" s="4">
        <v>50000</v>
      </c>
      <c r="H48" s="4">
        <v>0</v>
      </c>
      <c r="I48" s="4">
        <v>1864747796.36</v>
      </c>
    </row>
    <row r="49" spans="2:9" ht="15">
      <c r="B49" s="2">
        <v>45296</v>
      </c>
      <c r="C49" s="3">
        <v>79117</v>
      </c>
      <c r="D49" s="3" t="s">
        <v>249</v>
      </c>
      <c r="E49" s="3" t="s">
        <v>332</v>
      </c>
      <c r="G49" s="4">
        <v>55000</v>
      </c>
      <c r="H49" s="4">
        <v>0</v>
      </c>
      <c r="I49" s="4">
        <v>1864802796.36</v>
      </c>
    </row>
    <row r="50" spans="2:9" ht="25.5">
      <c r="B50" s="2">
        <v>45296</v>
      </c>
      <c r="C50" s="3">
        <v>79119</v>
      </c>
      <c r="D50" s="3" t="s">
        <v>249</v>
      </c>
      <c r="E50" s="3" t="s">
        <v>333</v>
      </c>
      <c r="G50" s="4">
        <v>35000</v>
      </c>
      <c r="H50" s="4">
        <v>0</v>
      </c>
      <c r="I50" s="4">
        <v>1864837796.36</v>
      </c>
    </row>
    <row r="51" spans="2:9" ht="25.5">
      <c r="B51" s="2">
        <v>45296</v>
      </c>
      <c r="C51" s="3">
        <v>79122</v>
      </c>
      <c r="D51" s="3" t="s">
        <v>249</v>
      </c>
      <c r="E51" s="3" t="s">
        <v>334</v>
      </c>
      <c r="G51" s="4">
        <v>10000</v>
      </c>
      <c r="H51" s="4">
        <v>0</v>
      </c>
      <c r="I51" s="4">
        <v>1864847796.36</v>
      </c>
    </row>
    <row r="52" spans="2:9" ht="38.25">
      <c r="B52" s="2">
        <v>45299</v>
      </c>
      <c r="C52" s="3">
        <v>79160</v>
      </c>
      <c r="D52" s="3" t="s">
        <v>249</v>
      </c>
      <c r="E52" s="3" t="s">
        <v>335</v>
      </c>
      <c r="G52" s="4">
        <v>23764164.16</v>
      </c>
      <c r="H52" s="4">
        <v>0</v>
      </c>
      <c r="I52" s="4">
        <v>1888611960.52</v>
      </c>
    </row>
    <row r="53" spans="2:9" ht="51">
      <c r="B53" s="2">
        <v>45299</v>
      </c>
      <c r="C53" s="3">
        <v>79161</v>
      </c>
      <c r="D53" s="3" t="s">
        <v>249</v>
      </c>
      <c r="E53" s="3" t="s">
        <v>336</v>
      </c>
      <c r="G53" s="4">
        <v>2243205.82</v>
      </c>
      <c r="H53" s="4">
        <v>0</v>
      </c>
      <c r="I53" s="4">
        <v>1890855166.34</v>
      </c>
    </row>
    <row r="54" spans="2:9" ht="51">
      <c r="B54" s="2">
        <v>45299</v>
      </c>
      <c r="C54" s="3">
        <v>79162</v>
      </c>
      <c r="D54" s="3" t="s">
        <v>249</v>
      </c>
      <c r="E54" s="3" t="s">
        <v>337</v>
      </c>
      <c r="G54" s="4">
        <v>1010062.29</v>
      </c>
      <c r="H54" s="4">
        <v>0</v>
      </c>
      <c r="I54" s="4">
        <v>1891865228.63</v>
      </c>
    </row>
    <row r="55" spans="2:9" ht="15">
      <c r="B55" s="2">
        <v>45299</v>
      </c>
      <c r="C55" s="3">
        <v>79167</v>
      </c>
      <c r="D55" s="3" t="s">
        <v>249</v>
      </c>
      <c r="E55" s="3" t="s">
        <v>338</v>
      </c>
      <c r="G55" s="4">
        <v>50000</v>
      </c>
      <c r="H55" s="4">
        <v>0</v>
      </c>
      <c r="I55" s="4">
        <v>1891915228.63</v>
      </c>
    </row>
    <row r="56" spans="2:9" ht="15">
      <c r="B56" s="2">
        <v>45299</v>
      </c>
      <c r="C56" s="3">
        <v>79172</v>
      </c>
      <c r="D56" s="3" t="s">
        <v>249</v>
      </c>
      <c r="E56" s="3" t="s">
        <v>339</v>
      </c>
      <c r="G56" s="4">
        <v>80000</v>
      </c>
      <c r="H56" s="4">
        <v>0</v>
      </c>
      <c r="I56" s="4">
        <v>1891995228.63</v>
      </c>
    </row>
    <row r="57" spans="2:9" ht="25.5">
      <c r="B57" s="2">
        <v>45299</v>
      </c>
      <c r="C57" s="3">
        <v>79174</v>
      </c>
      <c r="D57" s="3" t="s">
        <v>249</v>
      </c>
      <c r="E57" s="3" t="s">
        <v>340</v>
      </c>
      <c r="G57" s="4">
        <v>55000</v>
      </c>
      <c r="H57" s="4">
        <v>0</v>
      </c>
      <c r="I57" s="4">
        <v>1892050228.63</v>
      </c>
    </row>
    <row r="58" spans="2:9" ht="25.5">
      <c r="B58" s="2">
        <v>45299</v>
      </c>
      <c r="C58" s="3">
        <v>79183</v>
      </c>
      <c r="D58" s="3" t="s">
        <v>249</v>
      </c>
      <c r="E58" s="3" t="s">
        <v>341</v>
      </c>
      <c r="G58" s="4">
        <v>60000</v>
      </c>
      <c r="H58" s="4">
        <v>0</v>
      </c>
      <c r="I58" s="4">
        <v>1892110228.63</v>
      </c>
    </row>
    <row r="59" spans="2:9" ht="25.5">
      <c r="B59" s="2">
        <v>45299</v>
      </c>
      <c r="C59" s="3">
        <v>79187</v>
      </c>
      <c r="D59" s="3" t="s">
        <v>249</v>
      </c>
      <c r="E59" s="3" t="s">
        <v>342</v>
      </c>
      <c r="G59" s="4">
        <v>55000</v>
      </c>
      <c r="H59" s="4">
        <v>0</v>
      </c>
      <c r="I59" s="4">
        <v>1892165228.63</v>
      </c>
    </row>
    <row r="60" spans="2:9" ht="25.5">
      <c r="B60" s="2">
        <v>45299</v>
      </c>
      <c r="C60" s="3">
        <v>79189</v>
      </c>
      <c r="D60" s="3" t="s">
        <v>249</v>
      </c>
      <c r="E60" s="3" t="s">
        <v>343</v>
      </c>
      <c r="G60" s="4">
        <v>30000</v>
      </c>
      <c r="H60" s="4">
        <v>0</v>
      </c>
      <c r="I60" s="4">
        <v>1892195228.63</v>
      </c>
    </row>
    <row r="61" spans="2:9" ht="15">
      <c r="B61" s="2">
        <v>45299</v>
      </c>
      <c r="C61" s="3">
        <v>79191</v>
      </c>
      <c r="D61" s="3" t="s">
        <v>249</v>
      </c>
      <c r="E61" s="3" t="s">
        <v>344</v>
      </c>
      <c r="G61" s="4">
        <v>55000</v>
      </c>
      <c r="H61" s="4">
        <v>0</v>
      </c>
      <c r="I61" s="4">
        <v>1892250228.63</v>
      </c>
    </row>
    <row r="62" spans="2:9" ht="15">
      <c r="B62" s="2">
        <v>45299</v>
      </c>
      <c r="C62" s="3">
        <v>79204</v>
      </c>
      <c r="D62" s="3" t="s">
        <v>12</v>
      </c>
      <c r="E62" s="3" t="s">
        <v>345</v>
      </c>
      <c r="G62" s="4">
        <v>5382935.32</v>
      </c>
      <c r="H62" s="4">
        <v>0</v>
      </c>
      <c r="I62" s="4">
        <v>1897633163.95</v>
      </c>
    </row>
    <row r="63" spans="2:9" ht="38.25">
      <c r="B63" s="2">
        <v>45299</v>
      </c>
      <c r="C63" s="3">
        <v>79467</v>
      </c>
      <c r="D63" s="3" t="s">
        <v>180</v>
      </c>
      <c r="E63" s="3" t="s">
        <v>14</v>
      </c>
      <c r="G63" s="4">
        <v>0</v>
      </c>
      <c r="H63" s="4">
        <v>5103600</v>
      </c>
      <c r="I63" s="4">
        <v>1892529563.95</v>
      </c>
    </row>
    <row r="64" spans="2:9" ht="38.25">
      <c r="B64" s="2">
        <v>45299</v>
      </c>
      <c r="C64" s="3">
        <v>79468</v>
      </c>
      <c r="D64" s="3" t="s">
        <v>180</v>
      </c>
      <c r="E64" s="3" t="s">
        <v>346</v>
      </c>
      <c r="G64" s="4">
        <v>0</v>
      </c>
      <c r="H64" s="4">
        <v>11997780.61</v>
      </c>
      <c r="I64" s="4">
        <v>1880531783.34</v>
      </c>
    </row>
    <row r="65" spans="2:9" ht="15">
      <c r="B65" s="2">
        <v>45300</v>
      </c>
      <c r="C65" s="3">
        <v>79206</v>
      </c>
      <c r="D65" s="3" t="s">
        <v>12</v>
      </c>
      <c r="E65" s="3" t="s">
        <v>347</v>
      </c>
      <c r="G65" s="4">
        <v>0</v>
      </c>
      <c r="H65" s="4">
        <v>0</v>
      </c>
      <c r="I65" s="4">
        <v>1880531783.34</v>
      </c>
    </row>
    <row r="66" spans="2:9" ht="15">
      <c r="B66" s="2">
        <v>45300</v>
      </c>
      <c r="C66" s="3">
        <v>79207</v>
      </c>
      <c r="D66" s="3" t="s">
        <v>12</v>
      </c>
      <c r="E66" s="3" t="s">
        <v>347</v>
      </c>
      <c r="G66" s="4">
        <v>30000</v>
      </c>
      <c r="H66" s="4">
        <v>0</v>
      </c>
      <c r="I66" s="4">
        <v>1880561783.34</v>
      </c>
    </row>
    <row r="67" spans="2:9" ht="25.5">
      <c r="B67" s="2">
        <v>45300</v>
      </c>
      <c r="C67" s="3">
        <v>79213</v>
      </c>
      <c r="D67" s="3" t="s">
        <v>249</v>
      </c>
      <c r="E67" s="3" t="s">
        <v>348</v>
      </c>
      <c r="G67" s="4">
        <v>40000</v>
      </c>
      <c r="H67" s="4">
        <v>0</v>
      </c>
      <c r="I67" s="4">
        <v>1880601783.34</v>
      </c>
    </row>
    <row r="68" spans="2:9" ht="15">
      <c r="B68" s="2">
        <v>45300</v>
      </c>
      <c r="C68" s="3">
        <v>79215</v>
      </c>
      <c r="D68" s="3" t="s">
        <v>249</v>
      </c>
      <c r="E68" s="3" t="s">
        <v>349</v>
      </c>
      <c r="G68" s="4">
        <v>55000</v>
      </c>
      <c r="H68" s="4">
        <v>0</v>
      </c>
      <c r="I68" s="4">
        <v>1880656783.34</v>
      </c>
    </row>
    <row r="69" spans="2:9" ht="15">
      <c r="B69" s="2">
        <v>45300</v>
      </c>
      <c r="C69" s="3">
        <v>79217</v>
      </c>
      <c r="D69" s="3" t="s">
        <v>249</v>
      </c>
      <c r="E69" s="3" t="s">
        <v>350</v>
      </c>
      <c r="G69" s="4">
        <v>55000</v>
      </c>
      <c r="H69" s="4">
        <v>0</v>
      </c>
      <c r="I69" s="4">
        <v>1880711783.34</v>
      </c>
    </row>
    <row r="70" spans="2:9" ht="15">
      <c r="B70" s="2">
        <v>45300</v>
      </c>
      <c r="C70" s="3">
        <v>79219</v>
      </c>
      <c r="D70" s="3" t="s">
        <v>249</v>
      </c>
      <c r="E70" s="3" t="s">
        <v>351</v>
      </c>
      <c r="G70" s="4">
        <v>60000</v>
      </c>
      <c r="H70" s="4">
        <v>0</v>
      </c>
      <c r="I70" s="4">
        <v>1880771783.34</v>
      </c>
    </row>
    <row r="71" spans="2:9" ht="25.5">
      <c r="B71" s="2">
        <v>45300</v>
      </c>
      <c r="C71" s="3">
        <v>79221</v>
      </c>
      <c r="D71" s="3" t="s">
        <v>249</v>
      </c>
      <c r="E71" s="3" t="s">
        <v>352</v>
      </c>
      <c r="G71" s="4">
        <v>100000</v>
      </c>
      <c r="H71" s="4">
        <v>0</v>
      </c>
      <c r="I71" s="4">
        <v>1880871783.34</v>
      </c>
    </row>
    <row r="72" spans="2:9" ht="15">
      <c r="B72" s="2">
        <v>45300</v>
      </c>
      <c r="C72" s="3">
        <v>79224</v>
      </c>
      <c r="D72" s="3" t="s">
        <v>249</v>
      </c>
      <c r="E72" s="3" t="s">
        <v>353</v>
      </c>
      <c r="G72" s="4">
        <v>55000</v>
      </c>
      <c r="H72" s="4">
        <v>0</v>
      </c>
      <c r="I72" s="4">
        <v>1880926783.34</v>
      </c>
    </row>
    <row r="73" spans="2:9" ht="25.5">
      <c r="B73" s="2">
        <v>45300</v>
      </c>
      <c r="C73" s="3">
        <v>79226</v>
      </c>
      <c r="D73" s="3" t="s">
        <v>249</v>
      </c>
      <c r="E73" s="3" t="s">
        <v>354</v>
      </c>
      <c r="G73" s="4">
        <v>5000</v>
      </c>
      <c r="H73" s="4">
        <v>0</v>
      </c>
      <c r="I73" s="4">
        <v>1880931783.34</v>
      </c>
    </row>
    <row r="74" spans="2:9" ht="15">
      <c r="B74" s="2">
        <v>45300</v>
      </c>
      <c r="C74" s="3">
        <v>79229</v>
      </c>
      <c r="D74" s="3" t="s">
        <v>249</v>
      </c>
      <c r="E74" s="3" t="s">
        <v>355</v>
      </c>
      <c r="G74" s="4">
        <v>55000</v>
      </c>
      <c r="H74" s="4">
        <v>0</v>
      </c>
      <c r="I74" s="4">
        <v>1880986783.34</v>
      </c>
    </row>
    <row r="75" spans="2:9" ht="15">
      <c r="B75" s="2">
        <v>45300</v>
      </c>
      <c r="C75" s="3">
        <v>79230</v>
      </c>
      <c r="D75" s="3" t="s">
        <v>249</v>
      </c>
      <c r="E75" s="3" t="s">
        <v>356</v>
      </c>
      <c r="G75" s="4">
        <v>55000</v>
      </c>
      <c r="H75" s="4">
        <v>0</v>
      </c>
      <c r="I75" s="4">
        <v>1881041783.34</v>
      </c>
    </row>
    <row r="76" spans="2:9" ht="25.5">
      <c r="B76" s="2">
        <v>45300</v>
      </c>
      <c r="C76" s="3">
        <v>79232</v>
      </c>
      <c r="D76" s="3" t="s">
        <v>249</v>
      </c>
      <c r="E76" s="3" t="s">
        <v>357</v>
      </c>
      <c r="G76" s="4">
        <v>5000</v>
      </c>
      <c r="H76" s="4">
        <v>0</v>
      </c>
      <c r="I76" s="4">
        <v>1881046783.34</v>
      </c>
    </row>
    <row r="77" spans="2:9" ht="25.5">
      <c r="B77" s="2">
        <v>45300</v>
      </c>
      <c r="C77" s="3">
        <v>79234</v>
      </c>
      <c r="D77" s="3" t="s">
        <v>249</v>
      </c>
      <c r="E77" s="3" t="s">
        <v>358</v>
      </c>
      <c r="G77" s="4">
        <v>10000</v>
      </c>
      <c r="H77" s="4">
        <v>0</v>
      </c>
      <c r="I77" s="4">
        <v>1881056783.34</v>
      </c>
    </row>
    <row r="78" spans="2:9" ht="25.5">
      <c r="B78" s="2">
        <v>45300</v>
      </c>
      <c r="C78" s="3">
        <v>79236</v>
      </c>
      <c r="D78" s="3" t="s">
        <v>249</v>
      </c>
      <c r="E78" s="3" t="s">
        <v>359</v>
      </c>
      <c r="G78" s="4">
        <v>10000</v>
      </c>
      <c r="H78" s="4">
        <v>0</v>
      </c>
      <c r="I78" s="4">
        <v>1881066783.34</v>
      </c>
    </row>
    <row r="79" spans="2:9" ht="25.5">
      <c r="B79" s="2">
        <v>45300</v>
      </c>
      <c r="C79" s="3">
        <v>79238</v>
      </c>
      <c r="D79" s="3" t="s">
        <v>249</v>
      </c>
      <c r="E79" s="3" t="s">
        <v>360</v>
      </c>
      <c r="G79" s="4">
        <v>40000</v>
      </c>
      <c r="H79" s="4">
        <v>0</v>
      </c>
      <c r="I79" s="4">
        <v>1881106783.34</v>
      </c>
    </row>
    <row r="80" spans="2:9" ht="15">
      <c r="B80" s="2">
        <v>45300</v>
      </c>
      <c r="C80" s="3">
        <v>79325</v>
      </c>
      <c r="D80" s="3" t="s">
        <v>12</v>
      </c>
      <c r="E80" s="3" t="s">
        <v>361</v>
      </c>
      <c r="G80" s="4">
        <v>10000</v>
      </c>
      <c r="H80" s="4">
        <v>0</v>
      </c>
      <c r="I80" s="4">
        <v>1881116783.34</v>
      </c>
    </row>
    <row r="81" spans="2:9" ht="15">
      <c r="B81" s="2">
        <v>45301</v>
      </c>
      <c r="C81" s="3">
        <v>79242</v>
      </c>
      <c r="D81" s="3" t="s">
        <v>249</v>
      </c>
      <c r="E81" s="3" t="s">
        <v>362</v>
      </c>
      <c r="G81" s="4">
        <v>10000</v>
      </c>
      <c r="H81" s="4">
        <v>0</v>
      </c>
      <c r="I81" s="4">
        <v>1881126783.34</v>
      </c>
    </row>
    <row r="82" spans="2:9" ht="15">
      <c r="B82" s="2">
        <v>45301</v>
      </c>
      <c r="C82" s="3">
        <v>79245</v>
      </c>
      <c r="D82" s="3" t="s">
        <v>249</v>
      </c>
      <c r="E82" s="3" t="s">
        <v>363</v>
      </c>
      <c r="G82" s="4">
        <v>50000</v>
      </c>
      <c r="H82" s="4">
        <v>0</v>
      </c>
      <c r="I82" s="4">
        <v>1881176783.34</v>
      </c>
    </row>
    <row r="83" spans="2:9" ht="15">
      <c r="B83" s="2">
        <v>45301</v>
      </c>
      <c r="C83" s="3">
        <v>79246</v>
      </c>
      <c r="D83" s="3" t="s">
        <v>249</v>
      </c>
      <c r="E83" s="3" t="s">
        <v>364</v>
      </c>
      <c r="G83" s="4">
        <v>50000</v>
      </c>
      <c r="H83" s="4">
        <v>0</v>
      </c>
      <c r="I83" s="4">
        <v>1881226783.34</v>
      </c>
    </row>
    <row r="84" spans="2:9" ht="15">
      <c r="B84" s="2">
        <v>45301</v>
      </c>
      <c r="C84" s="3">
        <v>79253</v>
      </c>
      <c r="D84" s="3" t="s">
        <v>249</v>
      </c>
      <c r="E84" s="3" t="s">
        <v>365</v>
      </c>
      <c r="G84" s="4">
        <v>5000</v>
      </c>
      <c r="H84" s="4">
        <v>0</v>
      </c>
      <c r="I84" s="4">
        <v>1881231783.34</v>
      </c>
    </row>
    <row r="85" spans="2:9" ht="15">
      <c r="B85" s="2">
        <v>45301</v>
      </c>
      <c r="C85" s="3">
        <v>79255</v>
      </c>
      <c r="D85" s="3" t="s">
        <v>249</v>
      </c>
      <c r="E85" s="3" t="s">
        <v>366</v>
      </c>
      <c r="G85" s="4">
        <v>30000</v>
      </c>
      <c r="H85" s="4">
        <v>0</v>
      </c>
      <c r="I85" s="4">
        <v>1881261783.34</v>
      </c>
    </row>
    <row r="86" spans="2:9" ht="15">
      <c r="B86" s="2">
        <v>45301</v>
      </c>
      <c r="C86" s="3">
        <v>79257</v>
      </c>
      <c r="D86" s="3" t="s">
        <v>249</v>
      </c>
      <c r="E86" s="3" t="s">
        <v>367</v>
      </c>
      <c r="G86" s="4">
        <v>50000</v>
      </c>
      <c r="H86" s="4">
        <v>0</v>
      </c>
      <c r="I86" s="4">
        <v>1881311783.34</v>
      </c>
    </row>
    <row r="87" spans="2:9" ht="25.5">
      <c r="B87" s="2">
        <v>45301</v>
      </c>
      <c r="C87" s="3">
        <v>79259</v>
      </c>
      <c r="D87" s="3" t="s">
        <v>249</v>
      </c>
      <c r="E87" s="3" t="s">
        <v>368</v>
      </c>
      <c r="G87" s="4">
        <v>100000</v>
      </c>
      <c r="H87" s="4">
        <v>0</v>
      </c>
      <c r="I87" s="4">
        <v>1881411783.34</v>
      </c>
    </row>
    <row r="88" spans="2:9" ht="15">
      <c r="B88" s="2">
        <v>45301</v>
      </c>
      <c r="C88" s="3">
        <v>79262</v>
      </c>
      <c r="D88" s="3" t="s">
        <v>249</v>
      </c>
      <c r="E88" s="3" t="s">
        <v>369</v>
      </c>
      <c r="G88" s="4">
        <v>5000</v>
      </c>
      <c r="H88" s="4">
        <v>0</v>
      </c>
      <c r="I88" s="4">
        <v>1881416783.34</v>
      </c>
    </row>
    <row r="89" spans="2:9" ht="15">
      <c r="B89" s="2">
        <v>45301</v>
      </c>
      <c r="C89" s="3">
        <v>79264</v>
      </c>
      <c r="D89" s="3" t="s">
        <v>249</v>
      </c>
      <c r="E89" s="3" t="s">
        <v>370</v>
      </c>
      <c r="G89" s="4">
        <v>5000</v>
      </c>
      <c r="H89" s="4">
        <v>0</v>
      </c>
      <c r="I89" s="4">
        <v>1881421783.34</v>
      </c>
    </row>
    <row r="90" spans="2:9" ht="25.5">
      <c r="B90" s="2">
        <v>45301</v>
      </c>
      <c r="C90" s="3">
        <v>79266</v>
      </c>
      <c r="D90" s="3" t="s">
        <v>249</v>
      </c>
      <c r="E90" s="3" t="s">
        <v>371</v>
      </c>
      <c r="G90" s="4">
        <v>5000</v>
      </c>
      <c r="H90" s="4">
        <v>0</v>
      </c>
      <c r="I90" s="4">
        <v>1881426783.34</v>
      </c>
    </row>
    <row r="91" spans="2:9" ht="25.5">
      <c r="B91" s="2">
        <v>45301</v>
      </c>
      <c r="C91" s="3">
        <v>79268</v>
      </c>
      <c r="D91" s="3" t="s">
        <v>249</v>
      </c>
      <c r="E91" s="3" t="s">
        <v>372</v>
      </c>
      <c r="G91" s="4">
        <v>10000</v>
      </c>
      <c r="H91" s="4">
        <v>0</v>
      </c>
      <c r="I91" s="4">
        <v>1881436783.34</v>
      </c>
    </row>
    <row r="92" spans="2:9" ht="25.5">
      <c r="B92" s="2">
        <v>45301</v>
      </c>
      <c r="C92" s="3">
        <v>79270</v>
      </c>
      <c r="D92" s="3" t="s">
        <v>249</v>
      </c>
      <c r="E92" s="3" t="s">
        <v>373</v>
      </c>
      <c r="G92" s="4">
        <v>50000</v>
      </c>
      <c r="H92" s="4">
        <v>0</v>
      </c>
      <c r="I92" s="4">
        <v>1881486783.34</v>
      </c>
    </row>
    <row r="93" spans="2:9" ht="25.5">
      <c r="B93" s="2">
        <v>45301</v>
      </c>
      <c r="C93" s="3">
        <v>79275</v>
      </c>
      <c r="D93" s="3" t="s">
        <v>249</v>
      </c>
      <c r="E93" s="3" t="s">
        <v>374</v>
      </c>
      <c r="G93" s="4">
        <v>35000</v>
      </c>
      <c r="H93" s="4">
        <v>0</v>
      </c>
      <c r="I93" s="4">
        <v>1881521783.34</v>
      </c>
    </row>
    <row r="94" spans="2:9" ht="15">
      <c r="B94" s="2">
        <v>45301</v>
      </c>
      <c r="C94" s="3">
        <v>79277</v>
      </c>
      <c r="D94" s="3" t="s">
        <v>249</v>
      </c>
      <c r="E94" s="3" t="s">
        <v>375</v>
      </c>
      <c r="G94" s="4">
        <v>5000</v>
      </c>
      <c r="H94" s="4">
        <v>0</v>
      </c>
      <c r="I94" s="4">
        <v>1881526783.34</v>
      </c>
    </row>
    <row r="95" spans="2:9" ht="25.5">
      <c r="B95" s="2">
        <v>45301</v>
      </c>
      <c r="C95" s="3">
        <v>79287</v>
      </c>
      <c r="D95" s="3" t="s">
        <v>249</v>
      </c>
      <c r="E95" s="3" t="s">
        <v>376</v>
      </c>
      <c r="G95" s="4">
        <v>50000</v>
      </c>
      <c r="H95" s="4">
        <v>0</v>
      </c>
      <c r="I95" s="4">
        <v>1881576783.34</v>
      </c>
    </row>
    <row r="96" spans="2:9" ht="15">
      <c r="B96" s="2">
        <v>45302</v>
      </c>
      <c r="C96" s="3">
        <v>79303</v>
      </c>
      <c r="D96" s="3" t="s">
        <v>249</v>
      </c>
      <c r="E96" s="3" t="s">
        <v>377</v>
      </c>
      <c r="G96" s="4">
        <v>225000</v>
      </c>
      <c r="H96" s="4">
        <v>0</v>
      </c>
      <c r="I96" s="4">
        <v>1881801783.34</v>
      </c>
    </row>
    <row r="97" spans="2:9" ht="25.5">
      <c r="B97" s="2">
        <v>45302</v>
      </c>
      <c r="C97" s="3">
        <v>79305</v>
      </c>
      <c r="D97" s="3" t="s">
        <v>249</v>
      </c>
      <c r="E97" s="3" t="s">
        <v>378</v>
      </c>
      <c r="G97" s="4">
        <v>110000</v>
      </c>
      <c r="H97" s="4">
        <v>0</v>
      </c>
      <c r="I97" s="4">
        <v>1881911783.34</v>
      </c>
    </row>
    <row r="98" spans="2:9" ht="25.5">
      <c r="B98" s="2">
        <v>45302</v>
      </c>
      <c r="C98" s="3">
        <v>79307</v>
      </c>
      <c r="D98" s="3" t="s">
        <v>249</v>
      </c>
      <c r="E98" s="3" t="s">
        <v>379</v>
      </c>
      <c r="G98" s="4">
        <v>60000</v>
      </c>
      <c r="H98" s="4">
        <v>0</v>
      </c>
      <c r="I98" s="4">
        <v>1881971783.34</v>
      </c>
    </row>
    <row r="99" spans="2:9" ht="15">
      <c r="B99" s="2">
        <v>45302</v>
      </c>
      <c r="C99" s="3">
        <v>79309</v>
      </c>
      <c r="D99" s="3" t="s">
        <v>249</v>
      </c>
      <c r="E99" s="3" t="s">
        <v>380</v>
      </c>
      <c r="G99" s="4">
        <v>50000</v>
      </c>
      <c r="H99" s="4">
        <v>0</v>
      </c>
      <c r="I99" s="4">
        <v>1882021783.34</v>
      </c>
    </row>
    <row r="100" spans="2:9" ht="15">
      <c r="B100" s="2">
        <v>45302</v>
      </c>
      <c r="C100" s="3">
        <v>79311</v>
      </c>
      <c r="D100" s="3" t="s">
        <v>249</v>
      </c>
      <c r="E100" s="3" t="s">
        <v>381</v>
      </c>
      <c r="G100" s="4">
        <v>55000</v>
      </c>
      <c r="H100" s="4">
        <v>0</v>
      </c>
      <c r="I100" s="4">
        <v>1882076783.34</v>
      </c>
    </row>
    <row r="101" spans="2:9" ht="51">
      <c r="B101" s="2">
        <v>45302</v>
      </c>
      <c r="C101" s="3">
        <v>79318</v>
      </c>
      <c r="D101" s="3" t="s">
        <v>249</v>
      </c>
      <c r="E101" s="3" t="s">
        <v>382</v>
      </c>
      <c r="G101" s="4">
        <v>3739916.8</v>
      </c>
      <c r="H101" s="4">
        <v>0</v>
      </c>
      <c r="I101" s="4">
        <v>1885816700.14</v>
      </c>
    </row>
    <row r="102" spans="2:9" ht="51">
      <c r="B102" s="2">
        <v>45302</v>
      </c>
      <c r="C102" s="3">
        <v>79319</v>
      </c>
      <c r="D102" s="3" t="s">
        <v>249</v>
      </c>
      <c r="E102" s="3" t="s">
        <v>383</v>
      </c>
      <c r="G102" s="4">
        <v>4874518.4</v>
      </c>
      <c r="H102" s="4">
        <v>0</v>
      </c>
      <c r="I102" s="4">
        <v>1890691218.54</v>
      </c>
    </row>
    <row r="103" spans="2:9" ht="51">
      <c r="B103" s="2">
        <v>45302</v>
      </c>
      <c r="C103" s="3">
        <v>79320</v>
      </c>
      <c r="D103" s="3" t="s">
        <v>249</v>
      </c>
      <c r="E103" s="3" t="s">
        <v>384</v>
      </c>
      <c r="G103" s="4">
        <v>21894375.04</v>
      </c>
      <c r="H103" s="4">
        <v>0</v>
      </c>
      <c r="I103" s="4">
        <v>1912585593.58</v>
      </c>
    </row>
    <row r="104" spans="2:9" ht="63.75">
      <c r="B104" s="2">
        <v>45303</v>
      </c>
      <c r="C104" s="3">
        <v>79330</v>
      </c>
      <c r="D104" s="3" t="s">
        <v>249</v>
      </c>
      <c r="E104" s="3" t="s">
        <v>385</v>
      </c>
      <c r="G104" s="4">
        <v>1769246.46</v>
      </c>
      <c r="H104" s="4">
        <v>0</v>
      </c>
      <c r="I104" s="4">
        <v>1914354840.04</v>
      </c>
    </row>
    <row r="105" spans="2:9" ht="63.75">
      <c r="B105" s="2">
        <v>45303</v>
      </c>
      <c r="C105" s="3">
        <v>79331</v>
      </c>
      <c r="D105" s="3" t="s">
        <v>249</v>
      </c>
      <c r="E105" s="3" t="s">
        <v>386</v>
      </c>
      <c r="G105" s="4">
        <v>796649.65</v>
      </c>
      <c r="H105" s="4">
        <v>0</v>
      </c>
      <c r="I105" s="4">
        <v>1915151489.69</v>
      </c>
    </row>
    <row r="106" spans="2:9" ht="25.5">
      <c r="B106" s="2">
        <v>45303</v>
      </c>
      <c r="C106" s="3">
        <v>79334</v>
      </c>
      <c r="D106" s="3" t="s">
        <v>249</v>
      </c>
      <c r="E106" s="3" t="s">
        <v>387</v>
      </c>
      <c r="G106" s="4">
        <v>10000</v>
      </c>
      <c r="H106" s="4">
        <v>0</v>
      </c>
      <c r="I106" s="4">
        <v>1915161489.69</v>
      </c>
    </row>
    <row r="107" spans="2:9" ht="15">
      <c r="B107" s="2">
        <v>45303</v>
      </c>
      <c r="C107" s="3">
        <v>79337</v>
      </c>
      <c r="D107" s="3" t="s">
        <v>249</v>
      </c>
      <c r="E107" s="3" t="s">
        <v>388</v>
      </c>
      <c r="G107" s="4">
        <v>50000</v>
      </c>
      <c r="H107" s="4">
        <v>0</v>
      </c>
      <c r="I107" s="4">
        <v>1915211489.69</v>
      </c>
    </row>
    <row r="108" spans="2:9" ht="15">
      <c r="B108" s="2">
        <v>45303</v>
      </c>
      <c r="C108" s="3">
        <v>79339</v>
      </c>
      <c r="D108" s="3" t="s">
        <v>249</v>
      </c>
      <c r="E108" s="3" t="s">
        <v>389</v>
      </c>
      <c r="G108" s="4">
        <v>5000</v>
      </c>
      <c r="H108" s="4">
        <v>0</v>
      </c>
      <c r="I108" s="4">
        <v>1915216489.69</v>
      </c>
    </row>
    <row r="109" spans="2:9" ht="25.5">
      <c r="B109" s="2">
        <v>45303</v>
      </c>
      <c r="C109" s="3">
        <v>79342</v>
      </c>
      <c r="D109" s="3" t="s">
        <v>249</v>
      </c>
      <c r="E109" s="3" t="s">
        <v>390</v>
      </c>
      <c r="G109" s="4">
        <v>1000</v>
      </c>
      <c r="H109" s="4">
        <v>0</v>
      </c>
      <c r="I109" s="4">
        <v>1915217489.69</v>
      </c>
    </row>
    <row r="110" spans="2:9" ht="25.5">
      <c r="B110" s="2">
        <v>45303</v>
      </c>
      <c r="C110" s="3">
        <v>79343</v>
      </c>
      <c r="D110" s="3" t="s">
        <v>249</v>
      </c>
      <c r="E110" s="3" t="s">
        <v>391</v>
      </c>
      <c r="G110" s="4">
        <v>1000</v>
      </c>
      <c r="H110" s="4">
        <v>0</v>
      </c>
      <c r="I110" s="4">
        <v>1915218489.69</v>
      </c>
    </row>
    <row r="111" spans="2:9" ht="15">
      <c r="B111" s="2">
        <v>45306</v>
      </c>
      <c r="C111" s="3">
        <v>79351</v>
      </c>
      <c r="D111" s="3" t="s">
        <v>249</v>
      </c>
      <c r="E111" s="3" t="s">
        <v>392</v>
      </c>
      <c r="G111" s="4">
        <v>55000</v>
      </c>
      <c r="H111" s="4">
        <v>0</v>
      </c>
      <c r="I111" s="4">
        <v>1915273489.69</v>
      </c>
    </row>
    <row r="112" spans="2:9" ht="15">
      <c r="B112" s="2">
        <v>45306</v>
      </c>
      <c r="C112" s="3">
        <v>79354</v>
      </c>
      <c r="D112" s="3" t="s">
        <v>12</v>
      </c>
      <c r="E112" s="3" t="s">
        <v>393</v>
      </c>
      <c r="G112" s="4">
        <v>50000</v>
      </c>
      <c r="H112" s="4">
        <v>0</v>
      </c>
      <c r="I112" s="4">
        <v>1915323489.69</v>
      </c>
    </row>
    <row r="113" spans="2:9" ht="15">
      <c r="B113" s="2">
        <v>45306</v>
      </c>
      <c r="C113" s="3">
        <v>79364</v>
      </c>
      <c r="D113" s="3" t="s">
        <v>249</v>
      </c>
      <c r="E113" s="3" t="s">
        <v>394</v>
      </c>
      <c r="G113" s="4">
        <v>5000</v>
      </c>
      <c r="H113" s="4">
        <v>0</v>
      </c>
      <c r="I113" s="4">
        <v>1915328489.69</v>
      </c>
    </row>
    <row r="114" spans="2:9" ht="15">
      <c r="B114" s="2">
        <v>45306</v>
      </c>
      <c r="C114" s="3">
        <v>79369</v>
      </c>
      <c r="D114" s="3" t="s">
        <v>249</v>
      </c>
      <c r="E114" s="3" t="s">
        <v>395</v>
      </c>
      <c r="G114" s="4">
        <v>55000</v>
      </c>
      <c r="H114" s="4">
        <v>0</v>
      </c>
      <c r="I114" s="4">
        <v>1915383489.69</v>
      </c>
    </row>
    <row r="115" spans="2:9" ht="15">
      <c r="B115" s="2">
        <v>45306</v>
      </c>
      <c r="C115" s="3">
        <v>79371</v>
      </c>
      <c r="D115" s="3" t="s">
        <v>249</v>
      </c>
      <c r="E115" s="3" t="s">
        <v>396</v>
      </c>
      <c r="G115" s="4">
        <v>5000</v>
      </c>
      <c r="H115" s="4">
        <v>0</v>
      </c>
      <c r="I115" s="4">
        <v>1915388489.69</v>
      </c>
    </row>
    <row r="116" spans="2:9" ht="15">
      <c r="B116" s="2">
        <v>45306</v>
      </c>
      <c r="C116" s="3">
        <v>79395</v>
      </c>
      <c r="D116" s="3" t="s">
        <v>249</v>
      </c>
      <c r="E116" s="3" t="s">
        <v>397</v>
      </c>
      <c r="G116" s="4">
        <v>5000</v>
      </c>
      <c r="H116" s="4">
        <v>0</v>
      </c>
      <c r="I116" s="4">
        <v>1915393489.69</v>
      </c>
    </row>
    <row r="117" spans="2:9" ht="15">
      <c r="B117" s="2">
        <v>45306</v>
      </c>
      <c r="C117" s="3">
        <v>79404</v>
      </c>
      <c r="D117" s="3" t="s">
        <v>249</v>
      </c>
      <c r="E117" s="3" t="s">
        <v>398</v>
      </c>
      <c r="G117" s="4">
        <v>50000</v>
      </c>
      <c r="H117" s="4">
        <v>0</v>
      </c>
      <c r="I117" s="4">
        <v>1915443489.69</v>
      </c>
    </row>
    <row r="118" spans="2:9" ht="15">
      <c r="B118" s="2">
        <v>45306</v>
      </c>
      <c r="C118" s="3">
        <v>79846</v>
      </c>
      <c r="D118" s="3" t="s">
        <v>10</v>
      </c>
      <c r="E118" s="3" t="s">
        <v>399</v>
      </c>
      <c r="G118" s="4">
        <v>0</v>
      </c>
      <c r="H118" s="4">
        <v>15000</v>
      </c>
      <c r="I118" s="4">
        <v>1915428489.69</v>
      </c>
    </row>
    <row r="119" spans="2:9" ht="15">
      <c r="B119" s="2">
        <v>45307</v>
      </c>
      <c r="C119" s="3">
        <v>79435</v>
      </c>
      <c r="D119" s="3" t="s">
        <v>249</v>
      </c>
      <c r="E119" s="3" t="s">
        <v>400</v>
      </c>
      <c r="G119" s="4">
        <v>10000</v>
      </c>
      <c r="H119" s="4">
        <v>0</v>
      </c>
      <c r="I119" s="4">
        <v>1915438489.69</v>
      </c>
    </row>
    <row r="120" spans="2:9" ht="25.5">
      <c r="B120" s="2">
        <v>45307</v>
      </c>
      <c r="C120" s="3">
        <v>79439</v>
      </c>
      <c r="D120" s="3" t="s">
        <v>249</v>
      </c>
      <c r="E120" s="3" t="s">
        <v>401</v>
      </c>
      <c r="G120" s="4">
        <v>5000</v>
      </c>
      <c r="H120" s="4">
        <v>0</v>
      </c>
      <c r="I120" s="4">
        <v>1915443489.69</v>
      </c>
    </row>
    <row r="121" spans="2:9" ht="15">
      <c r="B121" s="2">
        <v>45307</v>
      </c>
      <c r="C121" s="3">
        <v>79442</v>
      </c>
      <c r="D121" s="3" t="s">
        <v>249</v>
      </c>
      <c r="E121" s="3" t="s">
        <v>402</v>
      </c>
      <c r="G121" s="4">
        <v>35000</v>
      </c>
      <c r="H121" s="4">
        <v>0</v>
      </c>
      <c r="I121" s="4">
        <v>1915478489.69</v>
      </c>
    </row>
    <row r="122" spans="2:9" ht="15">
      <c r="B122" s="2">
        <v>45307</v>
      </c>
      <c r="C122" s="3">
        <v>79444</v>
      </c>
      <c r="D122" s="3" t="s">
        <v>249</v>
      </c>
      <c r="E122" s="3" t="s">
        <v>403</v>
      </c>
      <c r="G122" s="4">
        <v>35000</v>
      </c>
      <c r="H122" s="4">
        <v>0</v>
      </c>
      <c r="I122" s="4">
        <v>1915513489.69</v>
      </c>
    </row>
    <row r="123" spans="2:9" ht="15">
      <c r="B123" s="2">
        <v>45307</v>
      </c>
      <c r="C123" s="3">
        <v>79453</v>
      </c>
      <c r="D123" s="3" t="s">
        <v>12</v>
      </c>
      <c r="E123" s="3" t="s">
        <v>404</v>
      </c>
      <c r="G123" s="4">
        <v>4634141.42</v>
      </c>
      <c r="H123" s="4">
        <v>0</v>
      </c>
      <c r="I123" s="4">
        <v>1920147631.11</v>
      </c>
    </row>
    <row r="124" spans="2:9" ht="15">
      <c r="B124" s="2">
        <v>45307</v>
      </c>
      <c r="C124" s="3">
        <v>79461</v>
      </c>
      <c r="D124" s="3" t="s">
        <v>12</v>
      </c>
      <c r="E124" s="3" t="s">
        <v>405</v>
      </c>
      <c r="G124" s="4">
        <v>5000</v>
      </c>
      <c r="H124" s="4">
        <v>0</v>
      </c>
      <c r="I124" s="4">
        <v>1920152631.11</v>
      </c>
    </row>
    <row r="125" spans="2:9" ht="15">
      <c r="B125" s="2">
        <v>45307</v>
      </c>
      <c r="C125" s="3">
        <v>79462</v>
      </c>
      <c r="D125" s="3" t="s">
        <v>12</v>
      </c>
      <c r="E125" s="3" t="s">
        <v>406</v>
      </c>
      <c r="G125" s="4">
        <v>55000</v>
      </c>
      <c r="H125" s="4">
        <v>0</v>
      </c>
      <c r="I125" s="4">
        <v>1920207631.11</v>
      </c>
    </row>
    <row r="126" spans="2:9" ht="38.25">
      <c r="B126" s="2">
        <v>45307</v>
      </c>
      <c r="C126" s="3">
        <v>79470</v>
      </c>
      <c r="D126" s="3" t="s">
        <v>180</v>
      </c>
      <c r="E126" s="3" t="s">
        <v>407</v>
      </c>
      <c r="G126" s="4">
        <v>0</v>
      </c>
      <c r="H126" s="4">
        <v>24711341.79</v>
      </c>
      <c r="I126" s="4">
        <v>1895496289.32</v>
      </c>
    </row>
    <row r="127" spans="2:9" ht="38.25">
      <c r="B127" s="2">
        <v>45307</v>
      </c>
      <c r="C127" s="3">
        <v>79966</v>
      </c>
      <c r="D127" s="3" t="s">
        <v>180</v>
      </c>
      <c r="E127" s="3" t="s">
        <v>408</v>
      </c>
      <c r="G127" s="4">
        <v>813160.67</v>
      </c>
      <c r="H127" s="4">
        <v>0</v>
      </c>
      <c r="I127" s="4">
        <v>1896309449.99</v>
      </c>
    </row>
    <row r="128" spans="2:9" ht="15">
      <c r="B128" s="2">
        <v>45308</v>
      </c>
      <c r="C128" s="3">
        <v>79495</v>
      </c>
      <c r="D128" s="3" t="s">
        <v>249</v>
      </c>
      <c r="E128" s="3" t="s">
        <v>409</v>
      </c>
      <c r="G128" s="4">
        <v>55000</v>
      </c>
      <c r="H128" s="4">
        <v>0</v>
      </c>
      <c r="I128" s="4">
        <v>1896364449.99</v>
      </c>
    </row>
    <row r="129" spans="2:9" ht="25.5">
      <c r="B129" s="2">
        <v>45308</v>
      </c>
      <c r="C129" s="3">
        <v>79498</v>
      </c>
      <c r="D129" s="3" t="s">
        <v>249</v>
      </c>
      <c r="E129" s="3" t="s">
        <v>410</v>
      </c>
      <c r="G129" s="4">
        <v>50000</v>
      </c>
      <c r="H129" s="4">
        <v>0</v>
      </c>
      <c r="I129" s="4">
        <v>1896414449.99</v>
      </c>
    </row>
    <row r="130" spans="2:9" ht="15">
      <c r="B130" s="2">
        <v>45308</v>
      </c>
      <c r="C130" s="3">
        <v>79500</v>
      </c>
      <c r="D130" s="3" t="s">
        <v>249</v>
      </c>
      <c r="E130" s="3" t="s">
        <v>411</v>
      </c>
      <c r="G130" s="4">
        <v>150000</v>
      </c>
      <c r="H130" s="4">
        <v>0</v>
      </c>
      <c r="I130" s="4">
        <v>1896564449.99</v>
      </c>
    </row>
    <row r="131" spans="2:9" ht="51">
      <c r="B131" s="2">
        <v>45308</v>
      </c>
      <c r="C131" s="3">
        <v>79505</v>
      </c>
      <c r="D131" s="3" t="s">
        <v>249</v>
      </c>
      <c r="E131" s="3" t="s">
        <v>412</v>
      </c>
      <c r="G131" s="4">
        <v>4053188.8</v>
      </c>
      <c r="H131" s="4">
        <v>0</v>
      </c>
      <c r="I131" s="4">
        <v>1900617638.79</v>
      </c>
    </row>
    <row r="132" spans="2:9" ht="38.25">
      <c r="B132" s="2">
        <v>45308</v>
      </c>
      <c r="C132" s="3">
        <v>79506</v>
      </c>
      <c r="D132" s="3" t="s">
        <v>249</v>
      </c>
      <c r="E132" s="3" t="s">
        <v>413</v>
      </c>
      <c r="G132" s="4">
        <v>4917208</v>
      </c>
      <c r="H132" s="4">
        <v>0</v>
      </c>
      <c r="I132" s="4">
        <v>1905534846.79</v>
      </c>
    </row>
    <row r="133" spans="2:9" ht="15">
      <c r="B133" s="2">
        <v>45308</v>
      </c>
      <c r="C133" s="3">
        <v>80026</v>
      </c>
      <c r="D133" s="3" t="s">
        <v>10</v>
      </c>
      <c r="E133" s="3" t="s">
        <v>414</v>
      </c>
      <c r="G133" s="4">
        <v>24711341.79</v>
      </c>
      <c r="H133" s="4">
        <v>0</v>
      </c>
      <c r="I133" s="4">
        <v>1930246188.58</v>
      </c>
    </row>
    <row r="134" spans="2:9" ht="38.25">
      <c r="B134" s="2">
        <v>45308</v>
      </c>
      <c r="C134" s="3">
        <v>80040</v>
      </c>
      <c r="D134" s="3" t="s">
        <v>180</v>
      </c>
      <c r="E134" s="3" t="s">
        <v>415</v>
      </c>
      <c r="G134" s="4">
        <v>7239532.53</v>
      </c>
      <c r="H134" s="4">
        <v>0</v>
      </c>
      <c r="I134" s="4">
        <v>1937485721.11</v>
      </c>
    </row>
    <row r="135" spans="2:9" ht="15">
      <c r="B135" s="2">
        <v>45309</v>
      </c>
      <c r="C135" s="3">
        <v>79509</v>
      </c>
      <c r="D135" s="3" t="s">
        <v>12</v>
      </c>
      <c r="E135" s="3" t="s">
        <v>416</v>
      </c>
      <c r="G135" s="4">
        <v>5000</v>
      </c>
      <c r="H135" s="4">
        <v>0</v>
      </c>
      <c r="I135" s="4">
        <v>1937490721.11</v>
      </c>
    </row>
    <row r="136" spans="2:9" ht="38.25">
      <c r="B136" s="2">
        <v>45309</v>
      </c>
      <c r="C136" s="3">
        <v>79544</v>
      </c>
      <c r="D136" s="3" t="s">
        <v>249</v>
      </c>
      <c r="E136" s="3" t="s">
        <v>417</v>
      </c>
      <c r="G136" s="4">
        <v>23067735.4</v>
      </c>
      <c r="H136" s="4">
        <v>0</v>
      </c>
      <c r="I136" s="4">
        <v>1960558456.51</v>
      </c>
    </row>
    <row r="137" spans="2:9" ht="51">
      <c r="B137" s="2">
        <v>45309</v>
      </c>
      <c r="C137" s="3">
        <v>79546</v>
      </c>
      <c r="D137" s="3" t="s">
        <v>249</v>
      </c>
      <c r="E137" s="3" t="s">
        <v>418</v>
      </c>
      <c r="G137" s="4">
        <v>2280022.22</v>
      </c>
      <c r="H137" s="4">
        <v>0</v>
      </c>
      <c r="I137" s="4">
        <v>1962838478.73</v>
      </c>
    </row>
    <row r="138" spans="2:9" ht="51">
      <c r="B138" s="2">
        <v>45309</v>
      </c>
      <c r="C138" s="3">
        <v>79547</v>
      </c>
      <c r="D138" s="3" t="s">
        <v>249</v>
      </c>
      <c r="E138" s="3" t="s">
        <v>419</v>
      </c>
      <c r="G138" s="4">
        <v>1026639.84</v>
      </c>
      <c r="H138" s="4">
        <v>0</v>
      </c>
      <c r="I138" s="4">
        <v>1963865118.57</v>
      </c>
    </row>
    <row r="139" spans="2:9" ht="15">
      <c r="B139" s="2">
        <v>45309</v>
      </c>
      <c r="C139" s="3">
        <v>79550</v>
      </c>
      <c r="D139" s="3" t="s">
        <v>249</v>
      </c>
      <c r="E139" s="3" t="s">
        <v>420</v>
      </c>
      <c r="G139" s="4">
        <v>30000</v>
      </c>
      <c r="H139" s="4">
        <v>0</v>
      </c>
      <c r="I139" s="4">
        <v>1963895118.57</v>
      </c>
    </row>
    <row r="140" spans="2:9" ht="15">
      <c r="B140" s="2">
        <v>45309</v>
      </c>
      <c r="C140" s="3">
        <v>79552</v>
      </c>
      <c r="D140" s="3" t="s">
        <v>249</v>
      </c>
      <c r="E140" s="3" t="s">
        <v>421</v>
      </c>
      <c r="G140" s="4">
        <v>30000</v>
      </c>
      <c r="H140" s="4">
        <v>0</v>
      </c>
      <c r="I140" s="4">
        <v>1963925118.57</v>
      </c>
    </row>
    <row r="141" spans="2:9" ht="15">
      <c r="B141" s="2">
        <v>45310</v>
      </c>
      <c r="C141" s="3">
        <v>79556</v>
      </c>
      <c r="D141" s="3" t="s">
        <v>249</v>
      </c>
      <c r="E141" s="3" t="s">
        <v>422</v>
      </c>
      <c r="G141" s="4">
        <v>50000</v>
      </c>
      <c r="H141" s="4">
        <v>0</v>
      </c>
      <c r="I141" s="4">
        <v>1963975118.57</v>
      </c>
    </row>
    <row r="142" spans="2:9" ht="15">
      <c r="B142" s="2">
        <v>45310</v>
      </c>
      <c r="C142" s="3">
        <v>79559</v>
      </c>
      <c r="D142" s="3" t="s">
        <v>249</v>
      </c>
      <c r="E142" s="3" t="s">
        <v>423</v>
      </c>
      <c r="G142" s="4">
        <v>400000</v>
      </c>
      <c r="H142" s="4">
        <v>0</v>
      </c>
      <c r="I142" s="4">
        <v>1964375118.57</v>
      </c>
    </row>
    <row r="143" spans="2:9" ht="25.5">
      <c r="B143" s="2">
        <v>45310</v>
      </c>
      <c r="C143" s="3">
        <v>79561</v>
      </c>
      <c r="D143" s="3" t="s">
        <v>249</v>
      </c>
      <c r="E143" s="3" t="s">
        <v>424</v>
      </c>
      <c r="G143" s="4">
        <v>50000</v>
      </c>
      <c r="H143" s="4">
        <v>0</v>
      </c>
      <c r="I143" s="4">
        <v>1964425118.57</v>
      </c>
    </row>
    <row r="144" spans="2:9" ht="15">
      <c r="B144" s="2">
        <v>45310</v>
      </c>
      <c r="C144" s="3">
        <v>79563</v>
      </c>
      <c r="D144" s="3" t="s">
        <v>249</v>
      </c>
      <c r="E144" s="3" t="s">
        <v>425</v>
      </c>
      <c r="G144" s="4">
        <v>50000</v>
      </c>
      <c r="H144" s="4">
        <v>0</v>
      </c>
      <c r="I144" s="4">
        <v>1964475118.57</v>
      </c>
    </row>
    <row r="145" spans="2:9" ht="38.25">
      <c r="B145" s="2">
        <v>45310</v>
      </c>
      <c r="C145" s="3">
        <v>79825</v>
      </c>
      <c r="D145" s="3" t="s">
        <v>180</v>
      </c>
      <c r="E145" s="3" t="s">
        <v>426</v>
      </c>
      <c r="G145" s="4">
        <v>0</v>
      </c>
      <c r="H145" s="4">
        <v>58801893.6</v>
      </c>
      <c r="I145" s="4">
        <v>1905673224.97</v>
      </c>
    </row>
    <row r="146" spans="2:9" ht="38.25">
      <c r="B146" s="2">
        <v>45310</v>
      </c>
      <c r="C146" s="3">
        <v>79826</v>
      </c>
      <c r="D146" s="3" t="s">
        <v>180</v>
      </c>
      <c r="E146" s="3" t="s">
        <v>427</v>
      </c>
      <c r="G146" s="4">
        <v>0</v>
      </c>
      <c r="H146" s="4">
        <v>553882.5</v>
      </c>
      <c r="I146" s="4">
        <v>1905119342.47</v>
      </c>
    </row>
    <row r="147" spans="2:9" ht="25.5">
      <c r="B147" s="2">
        <v>45313</v>
      </c>
      <c r="C147" s="3">
        <v>79649</v>
      </c>
      <c r="D147" s="3" t="s">
        <v>249</v>
      </c>
      <c r="E147" s="3" t="s">
        <v>428</v>
      </c>
      <c r="G147" s="4">
        <v>10000</v>
      </c>
      <c r="H147" s="4">
        <v>0</v>
      </c>
      <c r="I147" s="4">
        <v>1905129342.47</v>
      </c>
    </row>
    <row r="148" spans="2:9" ht="15">
      <c r="B148" s="2">
        <v>45313</v>
      </c>
      <c r="C148" s="3">
        <v>79652</v>
      </c>
      <c r="D148" s="3" t="s">
        <v>249</v>
      </c>
      <c r="E148" s="3" t="s">
        <v>429</v>
      </c>
      <c r="G148" s="4">
        <v>50000</v>
      </c>
      <c r="H148" s="4">
        <v>0</v>
      </c>
      <c r="I148" s="4">
        <v>1905179342.47</v>
      </c>
    </row>
    <row r="149" spans="2:9" ht="25.5">
      <c r="B149" s="2">
        <v>45313</v>
      </c>
      <c r="C149" s="3">
        <v>79656</v>
      </c>
      <c r="D149" s="3" t="s">
        <v>249</v>
      </c>
      <c r="E149" s="3" t="s">
        <v>430</v>
      </c>
      <c r="G149" s="4">
        <v>45000</v>
      </c>
      <c r="H149" s="4">
        <v>0</v>
      </c>
      <c r="I149" s="4">
        <v>1905224342.47</v>
      </c>
    </row>
    <row r="150" spans="2:9" ht="15">
      <c r="B150" s="2">
        <v>45313</v>
      </c>
      <c r="C150" s="3">
        <v>79660</v>
      </c>
      <c r="D150" s="3" t="s">
        <v>249</v>
      </c>
      <c r="E150" s="3" t="s">
        <v>431</v>
      </c>
      <c r="G150" s="4">
        <v>2000</v>
      </c>
      <c r="H150" s="4">
        <v>0</v>
      </c>
      <c r="I150" s="4">
        <v>1905226342.47</v>
      </c>
    </row>
    <row r="151" spans="2:9" ht="25.5">
      <c r="B151" s="2">
        <v>45313</v>
      </c>
      <c r="C151" s="3">
        <v>79663</v>
      </c>
      <c r="D151" s="3" t="s">
        <v>249</v>
      </c>
      <c r="E151" s="3" t="s">
        <v>432</v>
      </c>
      <c r="G151" s="4">
        <v>5000</v>
      </c>
      <c r="H151" s="4">
        <v>0</v>
      </c>
      <c r="I151" s="4">
        <v>1905231342.47</v>
      </c>
    </row>
    <row r="152" spans="2:9" ht="15">
      <c r="B152" s="2">
        <v>45313</v>
      </c>
      <c r="C152" s="3">
        <v>79747</v>
      </c>
      <c r="D152" s="3" t="s">
        <v>12</v>
      </c>
      <c r="E152" s="3" t="s">
        <v>433</v>
      </c>
      <c r="G152" s="4">
        <v>5000</v>
      </c>
      <c r="H152" s="4">
        <v>0</v>
      </c>
      <c r="I152" s="4">
        <v>1905236342.47</v>
      </c>
    </row>
    <row r="153" spans="2:9" ht="15">
      <c r="B153" s="2">
        <v>45313</v>
      </c>
      <c r="C153" s="3">
        <v>79748</v>
      </c>
      <c r="D153" s="3" t="s">
        <v>12</v>
      </c>
      <c r="E153" s="3" t="s">
        <v>434</v>
      </c>
      <c r="G153" s="4">
        <v>5000</v>
      </c>
      <c r="H153" s="4">
        <v>0</v>
      </c>
      <c r="I153" s="4">
        <v>1905241342.47</v>
      </c>
    </row>
    <row r="154" spans="2:9" ht="38.25">
      <c r="B154" s="2">
        <v>45313</v>
      </c>
      <c r="C154" s="3">
        <v>79967</v>
      </c>
      <c r="D154" s="3" t="s">
        <v>180</v>
      </c>
      <c r="E154" s="3" t="s">
        <v>435</v>
      </c>
      <c r="G154" s="4">
        <v>1898680.26</v>
      </c>
      <c r="H154" s="4">
        <v>0</v>
      </c>
      <c r="I154" s="4">
        <v>1907140022.73</v>
      </c>
    </row>
    <row r="155" spans="2:9" ht="15">
      <c r="B155" s="2">
        <v>45314</v>
      </c>
      <c r="C155" s="3">
        <v>79707</v>
      </c>
      <c r="D155" s="3" t="s">
        <v>249</v>
      </c>
      <c r="E155" s="3" t="s">
        <v>436</v>
      </c>
      <c r="G155" s="4">
        <v>50000</v>
      </c>
      <c r="H155" s="4">
        <v>0</v>
      </c>
      <c r="I155" s="4">
        <v>1907190022.73</v>
      </c>
    </row>
    <row r="156" spans="2:9" ht="15">
      <c r="B156" s="2">
        <v>45314</v>
      </c>
      <c r="C156" s="3">
        <v>79712</v>
      </c>
      <c r="D156" s="3" t="s">
        <v>249</v>
      </c>
      <c r="E156" s="3" t="s">
        <v>437</v>
      </c>
      <c r="G156" s="4">
        <v>5000</v>
      </c>
      <c r="H156" s="4">
        <v>0</v>
      </c>
      <c r="I156" s="4">
        <v>1907195022.73</v>
      </c>
    </row>
    <row r="157" spans="2:9" ht="25.5">
      <c r="B157" s="2">
        <v>45314</v>
      </c>
      <c r="C157" s="3">
        <v>79714</v>
      </c>
      <c r="D157" s="3" t="s">
        <v>249</v>
      </c>
      <c r="E157" s="3" t="s">
        <v>438</v>
      </c>
      <c r="G157" s="4">
        <v>10000</v>
      </c>
      <c r="H157" s="4">
        <v>0</v>
      </c>
      <c r="I157" s="4">
        <v>1907205022.73</v>
      </c>
    </row>
    <row r="158" spans="2:9" ht="25.5">
      <c r="B158" s="2">
        <v>45314</v>
      </c>
      <c r="C158" s="3">
        <v>79719</v>
      </c>
      <c r="D158" s="3" t="s">
        <v>249</v>
      </c>
      <c r="E158" s="3" t="s">
        <v>439</v>
      </c>
      <c r="G158" s="4">
        <v>5000</v>
      </c>
      <c r="H158" s="4">
        <v>0</v>
      </c>
      <c r="I158" s="4">
        <v>1907210022.73</v>
      </c>
    </row>
    <row r="159" spans="2:9" ht="25.5">
      <c r="B159" s="2">
        <v>45314</v>
      </c>
      <c r="C159" s="3">
        <v>79722</v>
      </c>
      <c r="D159" s="3" t="s">
        <v>249</v>
      </c>
      <c r="E159" s="3" t="s">
        <v>440</v>
      </c>
      <c r="G159" s="4">
        <v>5000</v>
      </c>
      <c r="H159" s="4">
        <v>0</v>
      </c>
      <c r="I159" s="4">
        <v>1907215022.73</v>
      </c>
    </row>
    <row r="160" spans="2:9" ht="15">
      <c r="B160" s="2">
        <v>45314</v>
      </c>
      <c r="C160" s="3">
        <v>79724</v>
      </c>
      <c r="D160" s="3" t="s">
        <v>249</v>
      </c>
      <c r="E160" s="3" t="s">
        <v>441</v>
      </c>
      <c r="G160" s="4">
        <v>55000</v>
      </c>
      <c r="H160" s="4">
        <v>0</v>
      </c>
      <c r="I160" s="4">
        <v>1907270022.73</v>
      </c>
    </row>
    <row r="161" spans="2:9" ht="15">
      <c r="B161" s="2">
        <v>45314</v>
      </c>
      <c r="C161" s="3">
        <v>79790</v>
      </c>
      <c r="D161" s="3" t="s">
        <v>12</v>
      </c>
      <c r="E161" s="3" t="s">
        <v>442</v>
      </c>
      <c r="G161" s="4">
        <v>4904120.42</v>
      </c>
      <c r="H161" s="4">
        <v>0</v>
      </c>
      <c r="I161" s="4">
        <v>1912174143.15</v>
      </c>
    </row>
    <row r="162" spans="2:9" ht="15">
      <c r="B162" s="2">
        <v>45314</v>
      </c>
      <c r="C162" s="3">
        <v>79806</v>
      </c>
      <c r="D162" s="3" t="s">
        <v>12</v>
      </c>
      <c r="E162" s="3" t="s">
        <v>443</v>
      </c>
      <c r="G162" s="4">
        <v>25000</v>
      </c>
      <c r="H162" s="4">
        <v>0</v>
      </c>
      <c r="I162" s="4">
        <v>1912199143.15</v>
      </c>
    </row>
    <row r="163" spans="2:9" ht="38.25">
      <c r="B163" s="2">
        <v>45314</v>
      </c>
      <c r="C163" s="3">
        <v>79827</v>
      </c>
      <c r="D163" s="3" t="s">
        <v>180</v>
      </c>
      <c r="E163" s="3" t="s">
        <v>444</v>
      </c>
      <c r="G163" s="4">
        <v>0</v>
      </c>
      <c r="H163" s="4">
        <v>23532.5</v>
      </c>
      <c r="I163" s="4">
        <v>1912175610.65</v>
      </c>
    </row>
    <row r="164" spans="2:9" ht="15">
      <c r="B164" s="2">
        <v>45315</v>
      </c>
      <c r="C164" s="3">
        <v>79776</v>
      </c>
      <c r="D164" s="3" t="s">
        <v>249</v>
      </c>
      <c r="E164" s="3" t="s">
        <v>445</v>
      </c>
      <c r="G164" s="4">
        <v>50000</v>
      </c>
      <c r="H164" s="4">
        <v>0</v>
      </c>
      <c r="I164" s="4">
        <v>1912225610.65</v>
      </c>
    </row>
    <row r="165" spans="2:9" ht="15">
      <c r="B165" s="2">
        <v>45315</v>
      </c>
      <c r="C165" s="3">
        <v>79780</v>
      </c>
      <c r="D165" s="3" t="s">
        <v>249</v>
      </c>
      <c r="E165" s="3" t="s">
        <v>446</v>
      </c>
      <c r="G165" s="4">
        <v>50000</v>
      </c>
      <c r="H165" s="4">
        <v>0</v>
      </c>
      <c r="I165" s="4">
        <v>1912275610.65</v>
      </c>
    </row>
    <row r="166" spans="2:9" ht="38.25">
      <c r="B166" s="2">
        <v>45315</v>
      </c>
      <c r="C166" s="3">
        <v>79799</v>
      </c>
      <c r="D166" s="3" t="s">
        <v>249</v>
      </c>
      <c r="E166" s="3" t="s">
        <v>447</v>
      </c>
      <c r="G166" s="4">
        <v>4178358.4</v>
      </c>
      <c r="H166" s="4">
        <v>0</v>
      </c>
      <c r="I166" s="4">
        <v>1916453969.05</v>
      </c>
    </row>
    <row r="167" spans="2:9" ht="51">
      <c r="B167" s="2">
        <v>45315</v>
      </c>
      <c r="C167" s="3">
        <v>79831</v>
      </c>
      <c r="D167" s="3" t="s">
        <v>180</v>
      </c>
      <c r="E167" s="3" t="s">
        <v>180</v>
      </c>
      <c r="G167" s="4">
        <v>0</v>
      </c>
      <c r="H167" s="4">
        <v>924751.47</v>
      </c>
      <c r="I167" s="4">
        <v>1915529217.58</v>
      </c>
    </row>
    <row r="168" spans="2:9" ht="38.25">
      <c r="B168" s="2">
        <v>45315</v>
      </c>
      <c r="C168" s="3">
        <v>79834</v>
      </c>
      <c r="D168" s="3" t="s">
        <v>180</v>
      </c>
      <c r="E168" s="3" t="s">
        <v>448</v>
      </c>
      <c r="G168" s="4">
        <v>0</v>
      </c>
      <c r="H168" s="4">
        <v>241031.36</v>
      </c>
      <c r="I168" s="4">
        <v>1915288186.22</v>
      </c>
    </row>
    <row r="169" spans="2:9" ht="38.25">
      <c r="B169" s="2">
        <v>45315</v>
      </c>
      <c r="C169" s="3">
        <v>79835</v>
      </c>
      <c r="D169" s="3" t="s">
        <v>180</v>
      </c>
      <c r="E169" s="3" t="s">
        <v>449</v>
      </c>
      <c r="G169" s="4">
        <v>0</v>
      </c>
      <c r="H169" s="4">
        <v>20096422.61</v>
      </c>
      <c r="I169" s="4">
        <v>1895191763.61</v>
      </c>
    </row>
    <row r="170" spans="2:9" ht="38.25">
      <c r="B170" s="2">
        <v>45315</v>
      </c>
      <c r="C170" s="3">
        <v>79836</v>
      </c>
      <c r="D170" s="3" t="s">
        <v>180</v>
      </c>
      <c r="E170" s="3" t="s">
        <v>450</v>
      </c>
      <c r="G170" s="4">
        <v>0</v>
      </c>
      <c r="H170" s="4">
        <v>976195</v>
      </c>
      <c r="I170" s="4">
        <v>1894215568.61</v>
      </c>
    </row>
    <row r="171" spans="2:9" ht="38.25">
      <c r="B171" s="2">
        <v>45315</v>
      </c>
      <c r="C171" s="3">
        <v>79838</v>
      </c>
      <c r="D171" s="3" t="s">
        <v>180</v>
      </c>
      <c r="E171" s="3" t="s">
        <v>451</v>
      </c>
      <c r="G171" s="4">
        <v>0</v>
      </c>
      <c r="H171" s="4">
        <v>1446247.85</v>
      </c>
      <c r="I171" s="4">
        <v>1892769320.76</v>
      </c>
    </row>
    <row r="172" spans="2:9" ht="38.25">
      <c r="B172" s="2">
        <v>45315</v>
      </c>
      <c r="C172" s="3">
        <v>79840</v>
      </c>
      <c r="D172" s="3" t="s">
        <v>180</v>
      </c>
      <c r="E172" s="3" t="s">
        <v>452</v>
      </c>
      <c r="G172" s="4">
        <v>0</v>
      </c>
      <c r="H172" s="4">
        <v>6489702.26</v>
      </c>
      <c r="I172" s="4">
        <v>1886279618.5</v>
      </c>
    </row>
    <row r="173" spans="2:9" ht="38.25">
      <c r="B173" s="2">
        <v>45315</v>
      </c>
      <c r="C173" s="3">
        <v>79841</v>
      </c>
      <c r="D173" s="3" t="s">
        <v>180</v>
      </c>
      <c r="E173" s="3" t="s">
        <v>453</v>
      </c>
      <c r="G173" s="4">
        <v>0</v>
      </c>
      <c r="H173" s="4">
        <v>248890</v>
      </c>
      <c r="I173" s="4">
        <v>1886030728.5</v>
      </c>
    </row>
    <row r="174" spans="2:9" ht="38.25">
      <c r="B174" s="2">
        <v>45315</v>
      </c>
      <c r="C174" s="3">
        <v>80041</v>
      </c>
      <c r="D174" s="3" t="s">
        <v>180</v>
      </c>
      <c r="E174" s="3" t="s">
        <v>454</v>
      </c>
      <c r="G174" s="4">
        <v>4639136.88</v>
      </c>
      <c r="H174" s="4">
        <v>0</v>
      </c>
      <c r="I174" s="4">
        <v>1890669865.38</v>
      </c>
    </row>
    <row r="175" spans="2:9" ht="15">
      <c r="B175" s="2">
        <v>45316</v>
      </c>
      <c r="C175" s="3">
        <v>79819</v>
      </c>
      <c r="D175" s="3" t="s">
        <v>249</v>
      </c>
      <c r="E175" s="3" t="s">
        <v>455</v>
      </c>
      <c r="G175" s="4">
        <v>5000</v>
      </c>
      <c r="H175" s="4">
        <v>0</v>
      </c>
      <c r="I175" s="4">
        <v>1890674865.38</v>
      </c>
    </row>
    <row r="176" spans="2:9" ht="15">
      <c r="B176" s="2">
        <v>45316</v>
      </c>
      <c r="C176" s="3">
        <v>79821</v>
      </c>
      <c r="D176" s="3" t="s">
        <v>249</v>
      </c>
      <c r="E176" s="3" t="s">
        <v>456</v>
      </c>
      <c r="G176" s="4">
        <v>30000</v>
      </c>
      <c r="H176" s="4">
        <v>0</v>
      </c>
      <c r="I176" s="4">
        <v>1890704865.38</v>
      </c>
    </row>
    <row r="177" spans="2:9" ht="15">
      <c r="B177" s="2">
        <v>45316</v>
      </c>
      <c r="C177" s="3">
        <v>79824</v>
      </c>
      <c r="D177" s="3" t="s">
        <v>249</v>
      </c>
      <c r="E177" s="3" t="s">
        <v>457</v>
      </c>
      <c r="G177" s="4">
        <v>50000</v>
      </c>
      <c r="H177" s="4">
        <v>0</v>
      </c>
      <c r="I177" s="4">
        <v>1890754865.38</v>
      </c>
    </row>
    <row r="178" spans="2:9" ht="38.25">
      <c r="B178" s="2">
        <v>45316</v>
      </c>
      <c r="C178" s="3">
        <v>79843</v>
      </c>
      <c r="D178" s="3" t="s">
        <v>180</v>
      </c>
      <c r="E178" s="3" t="s">
        <v>458</v>
      </c>
      <c r="G178" s="4">
        <v>0</v>
      </c>
      <c r="H178" s="4">
        <v>818446.36</v>
      </c>
      <c r="I178" s="4">
        <v>1889936419.02</v>
      </c>
    </row>
    <row r="179" spans="2:9" ht="38.25">
      <c r="B179" s="2">
        <v>45316</v>
      </c>
      <c r="C179" s="3">
        <v>79844</v>
      </c>
      <c r="D179" s="3" t="s">
        <v>180</v>
      </c>
      <c r="E179" s="3" t="s">
        <v>459</v>
      </c>
      <c r="G179" s="4">
        <v>0</v>
      </c>
      <c r="H179" s="4">
        <v>727305</v>
      </c>
      <c r="I179" s="4">
        <v>1889209114.02</v>
      </c>
    </row>
    <row r="180" spans="2:9" ht="38.25">
      <c r="B180" s="2">
        <v>45316</v>
      </c>
      <c r="C180" s="3">
        <v>79893</v>
      </c>
      <c r="D180" s="3" t="s">
        <v>249</v>
      </c>
      <c r="E180" s="3" t="s">
        <v>460</v>
      </c>
      <c r="G180" s="4">
        <v>25339532.22</v>
      </c>
      <c r="H180" s="4">
        <v>0</v>
      </c>
      <c r="I180" s="4">
        <v>1914548646.24</v>
      </c>
    </row>
    <row r="181" spans="2:9" ht="38.25">
      <c r="B181" s="2">
        <v>45316</v>
      </c>
      <c r="C181" s="3">
        <v>79894</v>
      </c>
      <c r="D181" s="3" t="s">
        <v>249</v>
      </c>
      <c r="E181" s="3" t="s">
        <v>461</v>
      </c>
      <c r="G181" s="4">
        <v>5671840</v>
      </c>
      <c r="H181" s="4">
        <v>0</v>
      </c>
      <c r="I181" s="4">
        <v>1920220486.24</v>
      </c>
    </row>
    <row r="182" spans="2:9" ht="51">
      <c r="B182" s="2">
        <v>45316</v>
      </c>
      <c r="C182" s="3">
        <v>79896</v>
      </c>
      <c r="D182" s="3" t="s">
        <v>249</v>
      </c>
      <c r="E182" s="3" t="s">
        <v>462</v>
      </c>
      <c r="G182" s="4">
        <v>2856181.07</v>
      </c>
      <c r="H182" s="4">
        <v>0</v>
      </c>
      <c r="I182" s="4">
        <v>1923076667.31</v>
      </c>
    </row>
    <row r="183" spans="2:9" ht="51">
      <c r="B183" s="2">
        <v>45316</v>
      </c>
      <c r="C183" s="3">
        <v>79897</v>
      </c>
      <c r="D183" s="3" t="s">
        <v>249</v>
      </c>
      <c r="E183" s="3" t="s">
        <v>463</v>
      </c>
      <c r="G183" s="4">
        <v>1286070.48</v>
      </c>
      <c r="H183" s="4">
        <v>0</v>
      </c>
      <c r="I183" s="4">
        <v>1924362737.79</v>
      </c>
    </row>
    <row r="184" spans="2:9" ht="38.25">
      <c r="B184" s="2">
        <v>45317</v>
      </c>
      <c r="C184" s="3">
        <v>79845</v>
      </c>
      <c r="D184" s="3" t="s">
        <v>180</v>
      </c>
      <c r="E184" s="3" t="s">
        <v>464</v>
      </c>
      <c r="G184" s="4">
        <v>0</v>
      </c>
      <c r="H184" s="4">
        <v>286060.32</v>
      </c>
      <c r="I184" s="4">
        <v>1924076677.47</v>
      </c>
    </row>
    <row r="185" spans="2:9" ht="15">
      <c r="B185" s="2">
        <v>45317</v>
      </c>
      <c r="C185" s="3">
        <v>79946</v>
      </c>
      <c r="D185" s="3" t="s">
        <v>249</v>
      </c>
      <c r="E185" s="3" t="s">
        <v>465</v>
      </c>
      <c r="G185" s="4">
        <v>50000</v>
      </c>
      <c r="H185" s="4">
        <v>0</v>
      </c>
      <c r="I185" s="4">
        <v>1924126677.47</v>
      </c>
    </row>
    <row r="186" spans="2:9" ht="25.5">
      <c r="B186" s="2">
        <v>45317</v>
      </c>
      <c r="C186" s="3">
        <v>79949</v>
      </c>
      <c r="D186" s="3" t="s">
        <v>249</v>
      </c>
      <c r="E186" s="3" t="s">
        <v>428</v>
      </c>
      <c r="G186" s="4">
        <v>5000</v>
      </c>
      <c r="H186" s="4">
        <v>0</v>
      </c>
      <c r="I186" s="4">
        <v>1924131677.47</v>
      </c>
    </row>
    <row r="187" spans="2:9" ht="25.5">
      <c r="B187" s="2">
        <v>45317</v>
      </c>
      <c r="C187" s="3">
        <v>79951</v>
      </c>
      <c r="D187" s="3" t="s">
        <v>249</v>
      </c>
      <c r="E187" s="3" t="s">
        <v>466</v>
      </c>
      <c r="G187" s="4">
        <v>5000</v>
      </c>
      <c r="H187" s="4">
        <v>0</v>
      </c>
      <c r="I187" s="4">
        <v>1924136677.47</v>
      </c>
    </row>
    <row r="188" spans="2:9" ht="38.25">
      <c r="B188" s="2">
        <v>45317</v>
      </c>
      <c r="C188" s="3">
        <v>79959</v>
      </c>
      <c r="D188" s="3" t="s">
        <v>180</v>
      </c>
      <c r="E188" s="3" t="s">
        <v>182</v>
      </c>
      <c r="G188" s="4">
        <v>0</v>
      </c>
      <c r="H188" s="4">
        <v>1757754.95</v>
      </c>
      <c r="I188" s="4">
        <v>1922378922.52</v>
      </c>
    </row>
    <row r="189" spans="2:9" ht="15">
      <c r="B189" s="2">
        <v>45317</v>
      </c>
      <c r="C189" s="3">
        <v>79960</v>
      </c>
      <c r="D189" s="3" t="s">
        <v>249</v>
      </c>
      <c r="E189" s="3" t="s">
        <v>467</v>
      </c>
      <c r="G189" s="4">
        <v>50000</v>
      </c>
      <c r="H189" s="4">
        <v>0</v>
      </c>
      <c r="I189" s="4">
        <v>1922428922.52</v>
      </c>
    </row>
    <row r="190" spans="2:9" ht="15">
      <c r="B190" s="2">
        <v>45317</v>
      </c>
      <c r="C190" s="3">
        <v>79962</v>
      </c>
      <c r="D190" s="3" t="s">
        <v>249</v>
      </c>
      <c r="E190" s="3" t="s">
        <v>468</v>
      </c>
      <c r="G190" s="4">
        <v>50000</v>
      </c>
      <c r="H190" s="4">
        <v>0</v>
      </c>
      <c r="I190" s="4">
        <v>1922478922.52</v>
      </c>
    </row>
    <row r="191" spans="2:9" ht="15">
      <c r="B191" s="2">
        <v>45317</v>
      </c>
      <c r="C191" s="3">
        <v>79964</v>
      </c>
      <c r="D191" s="3" t="s">
        <v>249</v>
      </c>
      <c r="E191" s="3" t="s">
        <v>469</v>
      </c>
      <c r="G191" s="4">
        <v>50000</v>
      </c>
      <c r="H191" s="4">
        <v>0</v>
      </c>
      <c r="I191" s="4">
        <v>1922528922.52</v>
      </c>
    </row>
    <row r="192" spans="2:9" ht="51">
      <c r="B192" s="2">
        <v>45317</v>
      </c>
      <c r="C192" s="3">
        <v>79968</v>
      </c>
      <c r="D192" s="3" t="s">
        <v>249</v>
      </c>
      <c r="E192" s="3" t="s">
        <v>470</v>
      </c>
      <c r="G192" s="4">
        <v>60000</v>
      </c>
      <c r="H192" s="4">
        <v>0</v>
      </c>
      <c r="I192" s="4">
        <v>1922588922.52</v>
      </c>
    </row>
    <row r="193" spans="2:9" ht="15">
      <c r="B193" s="2">
        <v>45317</v>
      </c>
      <c r="C193" s="3">
        <v>79970</v>
      </c>
      <c r="D193" s="3" t="s">
        <v>249</v>
      </c>
      <c r="E193" s="3" t="s">
        <v>471</v>
      </c>
      <c r="G193" s="4">
        <v>30000</v>
      </c>
      <c r="H193" s="4">
        <v>0</v>
      </c>
      <c r="I193" s="4">
        <v>1922618922.52</v>
      </c>
    </row>
    <row r="194" spans="2:9" ht="15">
      <c r="B194" s="2">
        <v>45317</v>
      </c>
      <c r="C194" s="3">
        <v>79972</v>
      </c>
      <c r="D194" s="3" t="s">
        <v>249</v>
      </c>
      <c r="E194" s="3" t="s">
        <v>472</v>
      </c>
      <c r="G194" s="4">
        <v>50000</v>
      </c>
      <c r="H194" s="4">
        <v>0</v>
      </c>
      <c r="I194" s="4">
        <v>1922668922.52</v>
      </c>
    </row>
    <row r="195" spans="2:9" ht="15">
      <c r="B195" s="2">
        <v>45321</v>
      </c>
      <c r="C195" s="3">
        <v>79976</v>
      </c>
      <c r="D195" s="3" t="s">
        <v>249</v>
      </c>
      <c r="E195" s="3" t="s">
        <v>473</v>
      </c>
      <c r="G195" s="4">
        <v>80000</v>
      </c>
      <c r="H195" s="4">
        <v>0</v>
      </c>
      <c r="I195" s="4">
        <v>1922748922.52</v>
      </c>
    </row>
    <row r="196" spans="2:9" ht="15">
      <c r="B196" s="2">
        <v>45321</v>
      </c>
      <c r="C196" s="3">
        <v>79979</v>
      </c>
      <c r="D196" s="3" t="s">
        <v>249</v>
      </c>
      <c r="E196" s="3" t="s">
        <v>474</v>
      </c>
      <c r="G196" s="4">
        <v>25000</v>
      </c>
      <c r="H196" s="4">
        <v>0</v>
      </c>
      <c r="I196" s="4">
        <v>1922773922.52</v>
      </c>
    </row>
    <row r="197" spans="2:9" ht="15">
      <c r="B197" s="2">
        <v>45321</v>
      </c>
      <c r="C197" s="3">
        <v>79982</v>
      </c>
      <c r="D197" s="3" t="s">
        <v>249</v>
      </c>
      <c r="E197" s="3" t="s">
        <v>475</v>
      </c>
      <c r="G197" s="4">
        <v>50000</v>
      </c>
      <c r="H197" s="4">
        <v>0</v>
      </c>
      <c r="I197" s="4">
        <v>1922823922.52</v>
      </c>
    </row>
    <row r="198" spans="2:9" ht="25.5">
      <c r="B198" s="2">
        <v>45321</v>
      </c>
      <c r="C198" s="3">
        <v>79985</v>
      </c>
      <c r="D198" s="3" t="s">
        <v>249</v>
      </c>
      <c r="E198" s="3" t="s">
        <v>476</v>
      </c>
      <c r="G198" s="4">
        <v>10000</v>
      </c>
      <c r="H198" s="4">
        <v>0</v>
      </c>
      <c r="I198" s="4">
        <v>1922833922.52</v>
      </c>
    </row>
    <row r="199" spans="2:9" ht="15">
      <c r="B199" s="2">
        <v>45321</v>
      </c>
      <c r="C199" s="3">
        <v>79988</v>
      </c>
      <c r="D199" s="3" t="s">
        <v>249</v>
      </c>
      <c r="E199" s="3" t="s">
        <v>477</v>
      </c>
      <c r="G199" s="4">
        <v>360000</v>
      </c>
      <c r="H199" s="4">
        <v>0</v>
      </c>
      <c r="I199" s="4">
        <v>1923193922.52</v>
      </c>
    </row>
    <row r="200" spans="2:9" ht="25.5">
      <c r="B200" s="2">
        <v>45321</v>
      </c>
      <c r="C200" s="3">
        <v>79991</v>
      </c>
      <c r="D200" s="3" t="s">
        <v>249</v>
      </c>
      <c r="E200" s="3" t="s">
        <v>478</v>
      </c>
      <c r="G200" s="4">
        <v>50000</v>
      </c>
      <c r="H200" s="4">
        <v>0</v>
      </c>
      <c r="I200" s="4">
        <v>1923243922.52</v>
      </c>
    </row>
    <row r="201" spans="2:9" ht="25.5">
      <c r="B201" s="2">
        <v>45321</v>
      </c>
      <c r="C201" s="3">
        <v>80001</v>
      </c>
      <c r="D201" s="3" t="s">
        <v>249</v>
      </c>
      <c r="E201" s="3" t="s">
        <v>479</v>
      </c>
      <c r="G201" s="4">
        <v>5000</v>
      </c>
      <c r="H201" s="4">
        <v>0</v>
      </c>
      <c r="I201" s="4">
        <v>1923248922.52</v>
      </c>
    </row>
    <row r="202" spans="2:9" ht="15">
      <c r="B202" s="2">
        <v>45321</v>
      </c>
      <c r="C202" s="3">
        <v>80006</v>
      </c>
      <c r="D202" s="3" t="s">
        <v>249</v>
      </c>
      <c r="E202" s="3" t="s">
        <v>480</v>
      </c>
      <c r="G202" s="4">
        <v>55000</v>
      </c>
      <c r="H202" s="4">
        <v>0</v>
      </c>
      <c r="I202" s="4">
        <v>1923303922.52</v>
      </c>
    </row>
    <row r="203" spans="2:9" ht="15">
      <c r="B203" s="2">
        <v>45321</v>
      </c>
      <c r="C203" s="3">
        <v>80009</v>
      </c>
      <c r="D203" s="3" t="s">
        <v>249</v>
      </c>
      <c r="E203" s="3" t="s">
        <v>481</v>
      </c>
      <c r="G203" s="4">
        <v>55000</v>
      </c>
      <c r="H203" s="4">
        <v>0</v>
      </c>
      <c r="I203" s="4">
        <v>1923358922.52</v>
      </c>
    </row>
    <row r="204" spans="2:9" ht="15">
      <c r="B204" s="2">
        <v>45321</v>
      </c>
      <c r="C204" s="3">
        <v>80191</v>
      </c>
      <c r="D204" s="3" t="s">
        <v>12</v>
      </c>
      <c r="E204" s="3" t="s">
        <v>482</v>
      </c>
      <c r="G204" s="4">
        <v>5178623.72</v>
      </c>
      <c r="H204" s="4">
        <v>0</v>
      </c>
      <c r="I204" s="4">
        <v>1928537546.24</v>
      </c>
    </row>
    <row r="205" spans="2:9" ht="15">
      <c r="B205" s="2">
        <v>45321</v>
      </c>
      <c r="C205" s="3">
        <v>80192</v>
      </c>
      <c r="D205" s="3" t="s">
        <v>12</v>
      </c>
      <c r="E205" s="3" t="s">
        <v>483</v>
      </c>
      <c r="G205" s="4">
        <v>2975157.84</v>
      </c>
      <c r="H205" s="4">
        <v>0</v>
      </c>
      <c r="I205" s="4">
        <v>1931512704.08</v>
      </c>
    </row>
    <row r="206" spans="2:9" ht="15">
      <c r="B206" s="2">
        <v>45321</v>
      </c>
      <c r="C206" s="3">
        <v>80193</v>
      </c>
      <c r="D206" s="3" t="s">
        <v>12</v>
      </c>
      <c r="E206" s="3" t="s">
        <v>484</v>
      </c>
      <c r="G206" s="4">
        <v>2847679.17</v>
      </c>
      <c r="H206" s="4">
        <v>0</v>
      </c>
      <c r="I206" s="4">
        <v>1934360383.25</v>
      </c>
    </row>
    <row r="207" spans="2:9" ht="15">
      <c r="B207" s="2">
        <v>45321</v>
      </c>
      <c r="C207" s="3">
        <v>80196</v>
      </c>
      <c r="D207" s="3" t="s">
        <v>12</v>
      </c>
      <c r="E207" s="3" t="s">
        <v>485</v>
      </c>
      <c r="G207" s="4">
        <v>4213532.77</v>
      </c>
      <c r="H207" s="4">
        <v>0</v>
      </c>
      <c r="I207" s="4">
        <v>1938573916.02</v>
      </c>
    </row>
    <row r="208" spans="2:9" ht="15">
      <c r="B208" s="2">
        <v>45321</v>
      </c>
      <c r="C208" s="3">
        <v>80198</v>
      </c>
      <c r="D208" s="3" t="s">
        <v>12</v>
      </c>
      <c r="E208" s="3" t="s">
        <v>486</v>
      </c>
      <c r="G208" s="4">
        <v>3658872.16</v>
      </c>
      <c r="H208" s="4">
        <v>0</v>
      </c>
      <c r="I208" s="4">
        <v>1942232788.18</v>
      </c>
    </row>
    <row r="209" spans="2:9" ht="15">
      <c r="B209" s="2">
        <v>45321</v>
      </c>
      <c r="C209" s="3">
        <v>80201</v>
      </c>
      <c r="D209" s="3" t="s">
        <v>12</v>
      </c>
      <c r="E209" s="3" t="s">
        <v>487</v>
      </c>
      <c r="G209" s="4">
        <v>55000</v>
      </c>
      <c r="H209" s="4">
        <v>0</v>
      </c>
      <c r="I209" s="4">
        <v>1942287788.18</v>
      </c>
    </row>
    <row r="210" spans="2:9" ht="38.25">
      <c r="B210" s="2">
        <v>45322</v>
      </c>
      <c r="C210" s="3">
        <v>80023</v>
      </c>
      <c r="D210" s="3" t="s">
        <v>180</v>
      </c>
      <c r="E210" s="3" t="s">
        <v>136</v>
      </c>
      <c r="G210" s="4">
        <v>0</v>
      </c>
      <c r="H210" s="4">
        <v>410697.45</v>
      </c>
      <c r="I210" s="4">
        <v>1941877090.73</v>
      </c>
    </row>
    <row r="211" spans="2:9" ht="38.25">
      <c r="B211" s="2">
        <v>45322</v>
      </c>
      <c r="C211" s="3">
        <v>80048</v>
      </c>
      <c r="D211" s="3" t="s">
        <v>249</v>
      </c>
      <c r="E211" s="3" t="s">
        <v>488</v>
      </c>
      <c r="G211" s="4">
        <v>4526880</v>
      </c>
      <c r="H211" s="4">
        <v>0</v>
      </c>
      <c r="I211" s="4">
        <v>1946403970.73</v>
      </c>
    </row>
    <row r="212" spans="2:9" ht="15">
      <c r="B212" s="2">
        <v>45322</v>
      </c>
      <c r="C212" s="3">
        <v>80061</v>
      </c>
      <c r="D212" s="3" t="s">
        <v>249</v>
      </c>
      <c r="E212" s="3" t="s">
        <v>489</v>
      </c>
      <c r="G212" s="4">
        <v>5000</v>
      </c>
      <c r="H212" s="4">
        <v>0</v>
      </c>
      <c r="I212" s="4">
        <v>1946408970.73</v>
      </c>
    </row>
    <row r="213" spans="2:9" ht="51">
      <c r="B213" s="2">
        <v>45322</v>
      </c>
      <c r="C213" s="3">
        <v>80074</v>
      </c>
      <c r="D213" s="3" t="s">
        <v>249</v>
      </c>
      <c r="E213" s="3" t="s">
        <v>490</v>
      </c>
      <c r="G213" s="4">
        <v>65000</v>
      </c>
      <c r="H213" s="4">
        <v>0</v>
      </c>
      <c r="I213" s="4">
        <v>1946473970.73</v>
      </c>
    </row>
    <row r="214" spans="2:9" ht="25.5">
      <c r="B214" s="2">
        <v>45322</v>
      </c>
      <c r="C214" s="3">
        <v>80085</v>
      </c>
      <c r="D214" s="3" t="s">
        <v>249</v>
      </c>
      <c r="E214" s="3" t="s">
        <v>491</v>
      </c>
      <c r="G214" s="4">
        <v>50000</v>
      </c>
      <c r="H214" s="4">
        <v>0</v>
      </c>
      <c r="I214" s="4">
        <v>1946523970.73</v>
      </c>
    </row>
    <row r="215" spans="2:9" ht="15">
      <c r="B215" s="2">
        <v>45322</v>
      </c>
      <c r="C215" s="3">
        <v>80096</v>
      </c>
      <c r="D215" s="3" t="s">
        <v>249</v>
      </c>
      <c r="E215" s="3" t="s">
        <v>492</v>
      </c>
      <c r="G215" s="4">
        <v>40000</v>
      </c>
      <c r="H215" s="4">
        <v>0</v>
      </c>
      <c r="I215" s="4">
        <v>1946563970.73</v>
      </c>
    </row>
    <row r="216" spans="2:9" ht="25.5">
      <c r="B216" s="2">
        <v>45322</v>
      </c>
      <c r="C216" s="3">
        <v>80112</v>
      </c>
      <c r="D216" s="3" t="s">
        <v>249</v>
      </c>
      <c r="E216" s="3" t="s">
        <v>493</v>
      </c>
      <c r="G216" s="4">
        <v>5000</v>
      </c>
      <c r="H216" s="4">
        <v>0</v>
      </c>
      <c r="I216" s="4">
        <v>1946568970.73</v>
      </c>
    </row>
    <row r="217" spans="2:9" ht="25.5">
      <c r="B217" s="2">
        <v>45322</v>
      </c>
      <c r="C217" s="3">
        <v>80129</v>
      </c>
      <c r="D217" s="3" t="s">
        <v>249</v>
      </c>
      <c r="E217" s="3" t="s">
        <v>494</v>
      </c>
      <c r="G217" s="4">
        <v>50000</v>
      </c>
      <c r="H217" s="4">
        <v>0</v>
      </c>
      <c r="I217" s="4">
        <v>1946618970.73</v>
      </c>
    </row>
    <row r="218" spans="2:9" ht="51">
      <c r="B218" s="2">
        <v>45322</v>
      </c>
      <c r="C218" s="3">
        <v>80272</v>
      </c>
      <c r="D218" s="3" t="s">
        <v>249</v>
      </c>
      <c r="E218" s="3" t="s">
        <v>495</v>
      </c>
      <c r="G218" s="4">
        <v>0</v>
      </c>
      <c r="H218" s="4">
        <v>0</v>
      </c>
      <c r="I218" s="4">
        <v>1946618970.73</v>
      </c>
    </row>
    <row r="219" spans="2:9" ht="51">
      <c r="B219" s="2">
        <v>45322</v>
      </c>
      <c r="C219" s="3">
        <v>80273</v>
      </c>
      <c r="D219" s="3" t="s">
        <v>249</v>
      </c>
      <c r="E219" s="3" t="s">
        <v>495</v>
      </c>
      <c r="G219" s="4">
        <v>5000</v>
      </c>
      <c r="H219" s="4">
        <v>0</v>
      </c>
      <c r="I219" s="4">
        <v>1946623970.73</v>
      </c>
    </row>
    <row r="220" ht="10.15" customHeight="1"/>
    <row r="221" spans="6:9" ht="18" customHeight="1">
      <c r="F221" s="162" t="s">
        <v>496</v>
      </c>
      <c r="G221" s="141"/>
      <c r="H221" s="141"/>
      <c r="I221" s="141"/>
    </row>
    <row r="222" ht="0.95" customHeight="1"/>
    <row r="223" spans="6:9" ht="18" customHeight="1">
      <c r="F223" s="162" t="s">
        <v>497</v>
      </c>
      <c r="G223" s="141"/>
      <c r="H223" s="141"/>
      <c r="I223" s="141"/>
    </row>
    <row r="224" spans="6:9" ht="18" customHeight="1">
      <c r="F224" s="162" t="s">
        <v>498</v>
      </c>
      <c r="G224" s="141"/>
      <c r="H224" s="141"/>
      <c r="I224" s="141"/>
    </row>
    <row r="225" ht="20.1" customHeight="1"/>
    <row r="226" spans="2:11" ht="15.75">
      <c r="B226" s="164" t="s">
        <v>229</v>
      </c>
      <c r="C226" s="165"/>
      <c r="D226" s="166"/>
      <c r="E226" s="166"/>
      <c r="F226" s="166"/>
      <c r="G226" s="166"/>
      <c r="H226" s="166"/>
      <c r="I226" s="166"/>
      <c r="J226" s="166"/>
      <c r="K226" s="167"/>
    </row>
    <row r="227" spans="2:11" ht="15.75">
      <c r="B227" s="168"/>
      <c r="C227" s="11"/>
      <c r="D227" s="11"/>
      <c r="E227" s="11"/>
      <c r="F227" s="11"/>
      <c r="G227" s="11"/>
      <c r="H227" s="11"/>
      <c r="I227" s="11"/>
      <c r="J227" s="11"/>
      <c r="K227" s="169"/>
    </row>
    <row r="228" spans="2:11" ht="15.75">
      <c r="B228" s="168"/>
      <c r="C228" s="11"/>
      <c r="D228" s="11"/>
      <c r="E228" s="11"/>
      <c r="F228" s="11"/>
      <c r="G228" s="11"/>
      <c r="H228" s="11"/>
      <c r="I228" s="11"/>
      <c r="J228" s="11"/>
      <c r="K228" s="169"/>
    </row>
    <row r="229" spans="2:11" ht="15.75">
      <c r="B229" s="168"/>
      <c r="C229" s="11"/>
      <c r="D229" s="11"/>
      <c r="E229" s="11"/>
      <c r="F229" s="11"/>
      <c r="G229" s="11"/>
      <c r="H229" s="11"/>
      <c r="I229" s="11"/>
      <c r="J229" s="11"/>
      <c r="K229" s="169"/>
    </row>
    <row r="230" spans="2:11" ht="15.75">
      <c r="B230" s="168"/>
      <c r="C230" s="11"/>
      <c r="D230" s="11"/>
      <c r="E230" s="11"/>
      <c r="F230" s="11"/>
      <c r="G230" s="11"/>
      <c r="H230" s="11"/>
      <c r="I230" s="11"/>
      <c r="J230" s="11"/>
      <c r="K230" s="169"/>
    </row>
    <row r="231" spans="2:11" ht="15.75">
      <c r="B231" s="168"/>
      <c r="C231" s="11"/>
      <c r="D231" s="11"/>
      <c r="E231" s="11"/>
      <c r="F231" s="11"/>
      <c r="G231" s="11"/>
      <c r="H231" s="11"/>
      <c r="I231" s="11"/>
      <c r="J231" s="11"/>
      <c r="K231" s="169"/>
    </row>
    <row r="232" spans="2:11" ht="15.75">
      <c r="B232" s="170" t="s">
        <v>141</v>
      </c>
      <c r="C232" s="145"/>
      <c r="D232" s="145"/>
      <c r="E232" s="145"/>
      <c r="F232" s="145"/>
      <c r="G232" s="145"/>
      <c r="H232" s="145"/>
      <c r="I232" s="145"/>
      <c r="J232" s="145"/>
      <c r="K232" s="171"/>
    </row>
    <row r="233" spans="2:11" ht="15">
      <c r="B233" s="172" t="s">
        <v>499</v>
      </c>
      <c r="C233" s="137"/>
      <c r="D233" s="137"/>
      <c r="E233" s="137"/>
      <c r="F233" s="137"/>
      <c r="G233" s="137"/>
      <c r="H233" s="137"/>
      <c r="I233" s="137"/>
      <c r="J233" s="137"/>
      <c r="K233" s="173"/>
    </row>
    <row r="234" spans="2:11" ht="15.75">
      <c r="B234" s="174" t="s">
        <v>500</v>
      </c>
      <c r="C234" s="175"/>
      <c r="D234" s="175"/>
      <c r="E234" s="175"/>
      <c r="F234" s="175"/>
      <c r="G234" s="175"/>
      <c r="H234" s="175"/>
      <c r="I234" s="175"/>
      <c r="J234" s="175"/>
      <c r="K234" s="176"/>
    </row>
    <row r="235" spans="2:11" ht="15.75">
      <c r="B235" s="177"/>
      <c r="C235" s="17"/>
      <c r="D235" s="17"/>
      <c r="E235" s="17"/>
      <c r="F235" s="17"/>
      <c r="G235" s="17"/>
      <c r="H235" s="17"/>
      <c r="I235" s="17"/>
      <c r="J235" s="17"/>
      <c r="K235" s="178"/>
    </row>
    <row r="236" spans="2:11" ht="15.75">
      <c r="B236" s="168"/>
      <c r="C236" s="19" t="s">
        <v>144</v>
      </c>
      <c r="D236" s="19"/>
      <c r="E236" s="19"/>
      <c r="F236" s="19"/>
      <c r="G236" s="19"/>
      <c r="H236" s="19"/>
      <c r="I236" s="19"/>
      <c r="J236" s="19"/>
      <c r="K236" s="179"/>
    </row>
    <row r="237" spans="2:11" ht="15.75">
      <c r="B237" s="168"/>
      <c r="C237" s="21" t="s">
        <v>501</v>
      </c>
      <c r="D237" s="21"/>
      <c r="E237" s="22"/>
      <c r="F237" s="22"/>
      <c r="G237" s="22"/>
      <c r="H237" s="22"/>
      <c r="I237" s="21" t="s">
        <v>146</v>
      </c>
      <c r="J237" s="21"/>
      <c r="K237" s="180" t="s">
        <v>189</v>
      </c>
    </row>
    <row r="238" spans="2:11" ht="15.75">
      <c r="B238" s="168"/>
      <c r="C238" s="24" t="s">
        <v>148</v>
      </c>
      <c r="D238" s="25" t="s">
        <v>149</v>
      </c>
      <c r="E238" s="26"/>
      <c r="F238" s="83"/>
      <c r="G238" s="32"/>
      <c r="H238" s="84"/>
      <c r="I238" s="24"/>
      <c r="J238" s="27"/>
      <c r="K238" s="181"/>
    </row>
    <row r="239" spans="2:11" ht="15.75">
      <c r="B239" s="168"/>
      <c r="C239" s="24" t="s">
        <v>150</v>
      </c>
      <c r="D239" s="30"/>
      <c r="E239" s="31"/>
      <c r="F239" s="27"/>
      <c r="G239" s="32"/>
      <c r="H239" s="24" t="s">
        <v>502</v>
      </c>
      <c r="I239" s="24"/>
      <c r="J239" s="27"/>
      <c r="K239" s="182"/>
    </row>
    <row r="240" spans="2:11" ht="16.5" thickBot="1">
      <c r="B240" s="168"/>
      <c r="C240" s="24"/>
      <c r="D240" s="30"/>
      <c r="E240" s="31"/>
      <c r="F240" s="27"/>
      <c r="G240" s="28"/>
      <c r="H240" s="24"/>
      <c r="I240" s="24"/>
      <c r="J240" s="27"/>
      <c r="K240" s="182"/>
    </row>
    <row r="241" spans="2:11" ht="16.5" thickTop="1">
      <c r="B241" s="183"/>
      <c r="C241" s="87"/>
      <c r="D241" s="87"/>
      <c r="E241" s="87"/>
      <c r="F241" s="87"/>
      <c r="G241" s="87"/>
      <c r="H241" s="87"/>
      <c r="I241" s="87"/>
      <c r="J241" s="87"/>
      <c r="K241" s="184"/>
    </row>
    <row r="242" spans="2:11" ht="15.75">
      <c r="B242" s="185"/>
      <c r="C242" s="41"/>
      <c r="D242" s="41"/>
      <c r="E242" s="41"/>
      <c r="F242" s="41"/>
      <c r="G242" s="41"/>
      <c r="H242" s="41"/>
      <c r="I242" s="41"/>
      <c r="J242" s="41"/>
      <c r="K242" s="186" t="s">
        <v>152</v>
      </c>
    </row>
    <row r="243" spans="2:11" ht="15.75">
      <c r="B243" s="185"/>
      <c r="C243" s="44" t="s">
        <v>153</v>
      </c>
      <c r="D243" s="44"/>
      <c r="E243" s="44"/>
      <c r="F243" s="44"/>
      <c r="G243" s="44"/>
      <c r="H243" s="134"/>
      <c r="I243" s="134"/>
      <c r="J243" s="134"/>
      <c r="K243" s="187">
        <v>1845890414.93</v>
      </c>
    </row>
    <row r="244" spans="2:11" ht="15.75">
      <c r="B244" s="185"/>
      <c r="C244" s="41"/>
      <c r="D244" s="41"/>
      <c r="E244" s="41"/>
      <c r="F244" s="41"/>
      <c r="G244" s="41"/>
      <c r="H244" s="41"/>
      <c r="I244" s="41"/>
      <c r="J244" s="41"/>
      <c r="K244" s="187"/>
    </row>
    <row r="245" spans="2:11" ht="15.75">
      <c r="B245" s="185"/>
      <c r="C245" s="47" t="s">
        <v>154</v>
      </c>
      <c r="D245" s="47"/>
      <c r="E245" s="47"/>
      <c r="F245" s="47"/>
      <c r="G245" s="47"/>
      <c r="H245" s="41"/>
      <c r="I245" s="41"/>
      <c r="J245" s="41"/>
      <c r="K245" s="187"/>
    </row>
    <row r="246" spans="2:11" ht="15.75">
      <c r="B246" s="185"/>
      <c r="C246" s="41" t="s">
        <v>155</v>
      </c>
      <c r="D246" s="41"/>
      <c r="E246" s="41"/>
      <c r="F246" s="41"/>
      <c r="G246" s="41"/>
      <c r="H246" s="139"/>
      <c r="I246" s="139"/>
      <c r="J246" s="139"/>
      <c r="K246" s="187">
        <v>248416543.66</v>
      </c>
    </row>
    <row r="247" spans="2:11" ht="15.75">
      <c r="B247" s="185"/>
      <c r="C247" s="41" t="s">
        <v>503</v>
      </c>
      <c r="D247" s="41"/>
      <c r="E247" s="41"/>
      <c r="F247" s="41"/>
      <c r="G247" s="41"/>
      <c r="H247" s="134"/>
      <c r="I247" s="134"/>
      <c r="J247" s="134"/>
      <c r="K247" s="187"/>
    </row>
    <row r="248" spans="2:11" ht="15.75">
      <c r="B248" s="185"/>
      <c r="C248" s="41"/>
      <c r="D248" s="41"/>
      <c r="E248" s="41"/>
      <c r="F248" s="41"/>
      <c r="G248" s="41"/>
      <c r="H248" s="45"/>
      <c r="I248" s="45"/>
      <c r="J248" s="45"/>
      <c r="K248" s="187"/>
    </row>
    <row r="249" spans="2:11" ht="15.75">
      <c r="B249" s="185"/>
      <c r="C249" s="44" t="s">
        <v>158</v>
      </c>
      <c r="D249" s="44"/>
      <c r="E249" s="44"/>
      <c r="F249" s="44"/>
      <c r="G249" s="44"/>
      <c r="H249" s="41"/>
      <c r="I249" s="41"/>
      <c r="J249" s="41"/>
      <c r="K249" s="188">
        <f>+K243+K246+K247</f>
        <v>2094306958.5900002</v>
      </c>
    </row>
    <row r="250" spans="2:11" ht="15.75">
      <c r="B250" s="185"/>
      <c r="C250" s="41"/>
      <c r="D250" s="41"/>
      <c r="E250" s="41"/>
      <c r="F250" s="41"/>
      <c r="G250" s="41"/>
      <c r="H250" s="41"/>
      <c r="I250" s="41"/>
      <c r="J250" s="41"/>
      <c r="K250" s="187"/>
    </row>
    <row r="251" spans="2:11" ht="15.75">
      <c r="B251" s="185"/>
      <c r="C251" s="47" t="s">
        <v>159</v>
      </c>
      <c r="D251" s="47"/>
      <c r="E251" s="47"/>
      <c r="F251" s="47"/>
      <c r="G251" s="47"/>
      <c r="H251" s="41"/>
      <c r="I251" s="41"/>
      <c r="J251" s="41"/>
      <c r="K251" s="187"/>
    </row>
    <row r="252" spans="2:11" ht="15.75">
      <c r="B252" s="185"/>
      <c r="C252" s="41" t="s">
        <v>194</v>
      </c>
      <c r="D252" s="41"/>
      <c r="E252" s="41"/>
      <c r="F252" s="41"/>
      <c r="G252" s="41"/>
      <c r="H252" s="134"/>
      <c r="I252" s="134"/>
      <c r="J252" s="134"/>
      <c r="K252" s="187">
        <v>147682987.86</v>
      </c>
    </row>
    <row r="253" spans="2:11" ht="15.75">
      <c r="B253" s="185"/>
      <c r="C253" s="41" t="s">
        <v>504</v>
      </c>
      <c r="D253" s="41"/>
      <c r="E253" s="41"/>
      <c r="F253" s="41"/>
      <c r="G253" s="41"/>
      <c r="H253" s="45"/>
      <c r="I253" s="45"/>
      <c r="J253" s="45"/>
      <c r="K253" s="187">
        <v>0</v>
      </c>
    </row>
    <row r="254" spans="2:11" ht="15.75">
      <c r="B254" s="185"/>
      <c r="C254" s="41" t="s">
        <v>161</v>
      </c>
      <c r="D254" s="41"/>
      <c r="E254" s="41"/>
      <c r="F254" s="41"/>
      <c r="G254" s="41"/>
      <c r="H254" s="134"/>
      <c r="I254" s="134"/>
      <c r="J254" s="134"/>
      <c r="K254" s="187"/>
    </row>
    <row r="255" spans="2:11" ht="15.75">
      <c r="B255" s="185"/>
      <c r="C255" s="41" t="s">
        <v>195</v>
      </c>
      <c r="D255" s="41"/>
      <c r="E255" s="41"/>
      <c r="F255" s="41"/>
      <c r="G255" s="41"/>
      <c r="H255" s="45"/>
      <c r="I255" s="45"/>
      <c r="J255" s="45"/>
      <c r="K255" s="187"/>
    </row>
    <row r="256" spans="2:11" ht="15.75">
      <c r="B256" s="185"/>
      <c r="C256" s="41"/>
      <c r="D256" s="41"/>
      <c r="E256" s="41"/>
      <c r="F256" s="41"/>
      <c r="G256" s="41"/>
      <c r="H256" s="45"/>
      <c r="I256" s="45"/>
      <c r="J256" s="45"/>
      <c r="K256" s="187"/>
    </row>
    <row r="257" spans="2:11" ht="16.5" thickBot="1">
      <c r="B257" s="185"/>
      <c r="C257" s="44" t="s">
        <v>162</v>
      </c>
      <c r="D257" s="44"/>
      <c r="E257" s="44"/>
      <c r="F257" s="44"/>
      <c r="G257" s="44"/>
      <c r="H257" s="134"/>
      <c r="I257" s="134"/>
      <c r="J257" s="134"/>
      <c r="K257" s="189">
        <f>+K249-K252</f>
        <v>1946623970.73</v>
      </c>
    </row>
    <row r="258" spans="2:11" ht="16.5" thickTop="1">
      <c r="B258" s="185"/>
      <c r="C258" s="90"/>
      <c r="D258" s="90"/>
      <c r="E258" s="90"/>
      <c r="F258" s="90"/>
      <c r="G258" s="90"/>
      <c r="H258" s="90"/>
      <c r="I258" s="90"/>
      <c r="J258" s="90"/>
      <c r="K258" s="190"/>
    </row>
    <row r="259" spans="2:11" ht="15.75">
      <c r="B259" s="185"/>
      <c r="C259" s="41"/>
      <c r="D259" s="41"/>
      <c r="E259" s="41"/>
      <c r="F259" s="41"/>
      <c r="G259" s="41"/>
      <c r="H259" s="41"/>
      <c r="I259" s="41"/>
      <c r="J259" s="41"/>
      <c r="K259" s="191"/>
    </row>
    <row r="260" spans="2:11" ht="15.75">
      <c r="B260" s="185"/>
      <c r="C260" s="41"/>
      <c r="D260" s="41"/>
      <c r="E260" s="41"/>
      <c r="F260" s="41"/>
      <c r="G260" s="41"/>
      <c r="H260" s="41"/>
      <c r="I260" s="41"/>
      <c r="J260" s="41"/>
      <c r="K260" s="186" t="s">
        <v>163</v>
      </c>
    </row>
    <row r="261" spans="2:11" ht="15.75">
      <c r="B261" s="185"/>
      <c r="C261" s="44" t="s">
        <v>164</v>
      </c>
      <c r="D261" s="44"/>
      <c r="E261" s="44"/>
      <c r="F261" s="44"/>
      <c r="G261" s="44"/>
      <c r="H261" s="134"/>
      <c r="I261" s="134"/>
      <c r="J261" s="134"/>
      <c r="K261" s="187">
        <v>1941932090.73</v>
      </c>
    </row>
    <row r="262" spans="2:11" ht="15.75">
      <c r="B262" s="185"/>
      <c r="C262" s="44"/>
      <c r="D262" s="44"/>
      <c r="E262" s="44"/>
      <c r="F262" s="44"/>
      <c r="G262" s="44"/>
      <c r="H262" s="45"/>
      <c r="I262" s="45"/>
      <c r="J262" s="45"/>
      <c r="K262" s="187"/>
    </row>
    <row r="263" spans="2:11" ht="15.75">
      <c r="B263" s="185"/>
      <c r="C263" s="47" t="s">
        <v>154</v>
      </c>
      <c r="D263" s="47"/>
      <c r="E263" s="47"/>
      <c r="F263" s="47"/>
      <c r="G263" s="47"/>
      <c r="H263" s="41"/>
      <c r="I263" s="41"/>
      <c r="J263" s="41"/>
      <c r="K263" s="192"/>
    </row>
    <row r="264" spans="2:11" ht="15.75">
      <c r="B264" s="185"/>
      <c r="C264" s="41" t="s">
        <v>165</v>
      </c>
      <c r="D264" s="41"/>
      <c r="E264" s="41"/>
      <c r="F264" s="41"/>
      <c r="G264" s="41"/>
      <c r="H264" s="134"/>
      <c r="I264" s="134"/>
      <c r="J264" s="134"/>
      <c r="K264" s="187">
        <v>4691880</v>
      </c>
    </row>
    <row r="265" spans="2:11" ht="16.5" thickBot="1">
      <c r="B265" s="185"/>
      <c r="C265" s="44" t="s">
        <v>158</v>
      </c>
      <c r="D265" s="44"/>
      <c r="E265" s="44"/>
      <c r="F265" s="44"/>
      <c r="G265" s="44"/>
      <c r="H265" s="135"/>
      <c r="I265" s="135"/>
      <c r="J265" s="135"/>
      <c r="K265" s="189">
        <f>SUM(K261:K264)</f>
        <v>1946623970.73</v>
      </c>
    </row>
    <row r="266" spans="2:11" ht="16.5" thickTop="1">
      <c r="B266" s="185"/>
      <c r="C266" s="41"/>
      <c r="D266" s="41"/>
      <c r="E266" s="41"/>
      <c r="F266" s="41"/>
      <c r="G266" s="41"/>
      <c r="H266" s="41"/>
      <c r="I266" s="41"/>
      <c r="J266" s="41"/>
      <c r="K266" s="192"/>
    </row>
    <row r="267" spans="2:11" ht="15.75">
      <c r="B267" s="185"/>
      <c r="C267" s="47" t="s">
        <v>159</v>
      </c>
      <c r="D267" s="47"/>
      <c r="E267" s="47"/>
      <c r="F267" s="47"/>
      <c r="G267" s="47"/>
      <c r="H267" s="41"/>
      <c r="I267" s="41"/>
      <c r="J267" s="41"/>
      <c r="K267" s="187"/>
    </row>
    <row r="268" spans="2:11" ht="15.75">
      <c r="B268" s="185"/>
      <c r="C268" s="41" t="s">
        <v>505</v>
      </c>
      <c r="D268" s="41"/>
      <c r="E268" s="41"/>
      <c r="F268" s="41"/>
      <c r="G268" s="41"/>
      <c r="H268" s="135"/>
      <c r="I268" s="135"/>
      <c r="J268" s="135"/>
      <c r="K268" s="187"/>
    </row>
    <row r="269" spans="2:11" ht="15.75">
      <c r="B269" s="185"/>
      <c r="C269" s="41"/>
      <c r="D269" s="41"/>
      <c r="E269" s="41"/>
      <c r="F269" s="41"/>
      <c r="G269" s="41"/>
      <c r="H269" s="57"/>
      <c r="I269" s="57"/>
      <c r="J269" s="57"/>
      <c r="K269" s="187"/>
    </row>
    <row r="270" spans="2:11" ht="16.5" thickBot="1">
      <c r="B270" s="185"/>
      <c r="C270" s="44" t="s">
        <v>162</v>
      </c>
      <c r="D270" s="44"/>
      <c r="E270" s="44"/>
      <c r="F270" s="44"/>
      <c r="G270" s="44"/>
      <c r="H270" s="41"/>
      <c r="I270" s="41"/>
      <c r="J270" s="41"/>
      <c r="K270" s="189">
        <f>SUM(K265-K268)</f>
        <v>1946623970.73</v>
      </c>
    </row>
    <row r="271" spans="2:11" ht="17.25" thickBot="1" thickTop="1">
      <c r="B271" s="193"/>
      <c r="C271" s="61"/>
      <c r="D271" s="61"/>
      <c r="E271" s="61"/>
      <c r="F271" s="61"/>
      <c r="G271" s="61"/>
      <c r="H271" s="62"/>
      <c r="I271" s="62"/>
      <c r="J271" s="62"/>
      <c r="K271" s="194"/>
    </row>
    <row r="272" spans="2:11" ht="16.5" thickTop="1">
      <c r="B272" s="183"/>
      <c r="C272" s="93"/>
      <c r="D272" s="93"/>
      <c r="E272" s="93"/>
      <c r="F272" s="93"/>
      <c r="G272" s="93"/>
      <c r="H272" s="87"/>
      <c r="I272" s="87"/>
      <c r="J272" s="87"/>
      <c r="K272" s="195"/>
    </row>
    <row r="273" spans="2:11" ht="15.75">
      <c r="B273" s="185"/>
      <c r="C273" s="44"/>
      <c r="D273" s="44"/>
      <c r="E273" s="44"/>
      <c r="F273" s="44"/>
      <c r="G273" s="44"/>
      <c r="H273" s="41"/>
      <c r="I273" s="41"/>
      <c r="J273" s="41"/>
      <c r="K273" s="196"/>
    </row>
    <row r="274" spans="2:11" ht="15.75">
      <c r="B274" s="197"/>
      <c r="C274" s="69" t="s">
        <v>506</v>
      </c>
      <c r="D274" s="69"/>
      <c r="E274" s="68"/>
      <c r="F274" s="293" t="s">
        <v>168</v>
      </c>
      <c r="G274" s="132" t="s">
        <v>168</v>
      </c>
      <c r="H274" s="132"/>
      <c r="I274" s="293"/>
      <c r="J274" s="41"/>
      <c r="K274" s="198" t="s">
        <v>198</v>
      </c>
    </row>
    <row r="275" spans="2:11" ht="15.75">
      <c r="B275" s="294" t="s">
        <v>170</v>
      </c>
      <c r="C275" s="133"/>
      <c r="D275" s="133"/>
      <c r="E275" s="45"/>
      <c r="F275" s="133" t="s">
        <v>199</v>
      </c>
      <c r="G275" s="133"/>
      <c r="H275" s="133"/>
      <c r="I275" s="41"/>
      <c r="J275" s="134" t="s">
        <v>172</v>
      </c>
      <c r="K275" s="199"/>
    </row>
    <row r="276" spans="2:11" ht="15.75">
      <c r="B276" s="185"/>
      <c r="C276" s="41"/>
      <c r="D276" s="41"/>
      <c r="E276" s="45"/>
      <c r="F276" s="45"/>
      <c r="G276" s="45"/>
      <c r="H276" s="45"/>
      <c r="I276" s="41"/>
      <c r="J276" s="45"/>
      <c r="K276" s="200"/>
    </row>
    <row r="277" spans="2:11" ht="15.75">
      <c r="B277" s="197"/>
      <c r="C277" s="132" t="s">
        <v>507</v>
      </c>
      <c r="D277" s="132"/>
      <c r="E277" s="68"/>
      <c r="F277" s="293" t="s">
        <v>174</v>
      </c>
      <c r="G277" s="132" t="s">
        <v>174</v>
      </c>
      <c r="H277" s="132"/>
      <c r="I277" s="293"/>
      <c r="J277" s="41"/>
      <c r="K277" s="198" t="s">
        <v>200</v>
      </c>
    </row>
    <row r="278" spans="2:11" ht="15.75">
      <c r="B278" s="185"/>
      <c r="C278" s="104" t="s">
        <v>176</v>
      </c>
      <c r="D278" s="104"/>
      <c r="E278" s="45"/>
      <c r="F278" s="133" t="s">
        <v>178</v>
      </c>
      <c r="G278" s="133"/>
      <c r="H278" s="133"/>
      <c r="I278" s="41"/>
      <c r="J278" s="134" t="s">
        <v>178</v>
      </c>
      <c r="K278" s="199"/>
    </row>
    <row r="279" spans="2:11" ht="15.75">
      <c r="B279" s="185"/>
      <c r="C279" s="44"/>
      <c r="D279" s="44"/>
      <c r="E279" s="44"/>
      <c r="F279" s="44"/>
      <c r="G279" s="44"/>
      <c r="H279" s="41"/>
      <c r="I279" s="41"/>
      <c r="J279" s="41"/>
      <c r="K279" s="201"/>
    </row>
    <row r="280" spans="2:11" ht="15.75">
      <c r="B280" s="202"/>
      <c r="C280" s="203"/>
      <c r="D280" s="203"/>
      <c r="E280" s="203"/>
      <c r="F280" s="203"/>
      <c r="G280" s="203"/>
      <c r="H280" s="204"/>
      <c r="I280" s="205"/>
      <c r="J280" s="204"/>
      <c r="K280" s="206"/>
    </row>
  </sheetData>
  <protectedRanges>
    <protectedRange sqref="F274" name="Rango1_2_1"/>
    <protectedRange sqref="F277 K277" name="Rango1_2_1_1"/>
    <protectedRange sqref="J238:J240" name="Rango1_1"/>
    <protectedRange sqref="C277" name="Rango1_2_1_1_1"/>
    <protectedRange sqref="K274" name="Rango1_2_1_3"/>
    <protectedRange sqref="C274" name="Rango1_2_1_2"/>
    <protectedRange sqref="G274" name="Rango1_2_1_2_1_1"/>
    <protectedRange sqref="G277" name="Rango1_2_1_1_1_2_1"/>
  </protectedRanges>
  <mergeCells count="26">
    <mergeCell ref="F275:H275"/>
    <mergeCell ref="J275:K275"/>
    <mergeCell ref="C277:D277"/>
    <mergeCell ref="F278:H278"/>
    <mergeCell ref="J278:K278"/>
    <mergeCell ref="G274:H274"/>
    <mergeCell ref="G277:H277"/>
    <mergeCell ref="B275:D275"/>
    <mergeCell ref="H254:J254"/>
    <mergeCell ref="H257:J257"/>
    <mergeCell ref="H261:J261"/>
    <mergeCell ref="H264:J264"/>
    <mergeCell ref="H265:J265"/>
    <mergeCell ref="H268:J268"/>
    <mergeCell ref="B233:K233"/>
    <mergeCell ref="B234:K234"/>
    <mergeCell ref="H243:J243"/>
    <mergeCell ref="H246:J246"/>
    <mergeCell ref="H247:J247"/>
    <mergeCell ref="H252:J252"/>
    <mergeCell ref="B2:I2"/>
    <mergeCell ref="B4:I4"/>
    <mergeCell ref="F221:I221"/>
    <mergeCell ref="F223:I223"/>
    <mergeCell ref="F224:I224"/>
    <mergeCell ref="B232:K23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342C-B823-444D-A692-398717F34529}">
  <dimension ref="B2:K72"/>
  <sheetViews>
    <sheetView workbookViewId="0" topLeftCell="A8">
      <selection activeCell="C15" sqref="C1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179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350487.44</v>
      </c>
      <c r="H8" s="81">
        <v>350487.44</v>
      </c>
      <c r="I8" s="81">
        <v>0</v>
      </c>
    </row>
    <row r="9" spans="2:9" ht="51">
      <c r="B9" s="79">
        <v>45315</v>
      </c>
      <c r="C9" s="80">
        <v>79831</v>
      </c>
      <c r="D9" s="80" t="s">
        <v>180</v>
      </c>
      <c r="E9" s="80" t="s">
        <v>180</v>
      </c>
      <c r="G9" s="81">
        <v>15660.88</v>
      </c>
      <c r="H9" s="81">
        <v>0</v>
      </c>
      <c r="I9" s="81">
        <v>15660.88</v>
      </c>
    </row>
    <row r="10" spans="2:9" ht="63.75">
      <c r="B10" s="79">
        <v>45315</v>
      </c>
      <c r="C10" s="80">
        <v>79832</v>
      </c>
      <c r="D10" s="80" t="s">
        <v>180</v>
      </c>
      <c r="E10" s="80" t="s">
        <v>181</v>
      </c>
      <c r="G10" s="81">
        <v>0</v>
      </c>
      <c r="H10" s="81">
        <v>1127.74</v>
      </c>
      <c r="I10" s="81">
        <v>14533.14</v>
      </c>
    </row>
    <row r="11" spans="2:9" ht="38.25">
      <c r="B11" s="79">
        <v>45317</v>
      </c>
      <c r="C11" s="80">
        <v>79959</v>
      </c>
      <c r="D11" s="80" t="s">
        <v>180</v>
      </c>
      <c r="E11" s="80" t="s">
        <v>182</v>
      </c>
      <c r="G11" s="81">
        <v>29750</v>
      </c>
      <c r="H11" s="81">
        <v>0</v>
      </c>
      <c r="I11" s="81">
        <v>44283.14</v>
      </c>
    </row>
    <row r="12" spans="7:8" ht="15">
      <c r="G12" s="5">
        <f>SUM(G9:G11)</f>
        <v>45410.88</v>
      </c>
      <c r="H12" s="5">
        <f>SUM(H9:H11)</f>
        <v>1127.74</v>
      </c>
    </row>
    <row r="13" spans="6:9" ht="15">
      <c r="F13" s="143" t="s">
        <v>183</v>
      </c>
      <c r="G13" s="141"/>
      <c r="H13" s="141"/>
      <c r="I13" s="141"/>
    </row>
    <row r="15" spans="6:9" ht="15">
      <c r="F15" s="143" t="s">
        <v>184</v>
      </c>
      <c r="G15" s="141"/>
      <c r="H15" s="141"/>
      <c r="I15" s="141"/>
    </row>
    <row r="16" spans="6:9" ht="15">
      <c r="F16" s="143" t="s">
        <v>185</v>
      </c>
      <c r="G16" s="141"/>
      <c r="H16" s="141"/>
      <c r="I16" s="141"/>
    </row>
    <row r="17" ht="15.75" thickBot="1"/>
    <row r="18" spans="2:11" ht="15.75">
      <c r="B18" s="6"/>
      <c r="C18" s="8"/>
      <c r="D18" s="8"/>
      <c r="E18" s="8"/>
      <c r="F18" s="8"/>
      <c r="G18" s="8"/>
      <c r="H18" s="8"/>
      <c r="I18" s="8"/>
      <c r="J18" s="8"/>
      <c r="K18" s="9"/>
    </row>
    <row r="19" spans="2:11" ht="15.75">
      <c r="B19" s="82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44" t="s">
        <v>141</v>
      </c>
      <c r="C24" s="145"/>
      <c r="D24" s="145"/>
      <c r="E24" s="145"/>
      <c r="F24" s="145"/>
      <c r="G24" s="145"/>
      <c r="H24" s="145"/>
      <c r="I24" s="145"/>
      <c r="J24" s="145"/>
      <c r="K24" s="146"/>
    </row>
    <row r="25" spans="2:11" ht="15">
      <c r="B25" s="136" t="s">
        <v>186</v>
      </c>
      <c r="C25" s="137"/>
      <c r="D25" s="137"/>
      <c r="E25" s="137"/>
      <c r="F25" s="137"/>
      <c r="G25" s="137"/>
      <c r="H25" s="137"/>
      <c r="I25" s="137"/>
      <c r="J25" s="137"/>
      <c r="K25" s="138"/>
    </row>
    <row r="26" spans="2:11" ht="15.75">
      <c r="B26" s="16"/>
      <c r="C26" s="17"/>
      <c r="D26" s="17"/>
      <c r="E26" s="17"/>
      <c r="F26" s="150" t="s">
        <v>187</v>
      </c>
      <c r="G26" s="150"/>
      <c r="H26" s="150"/>
      <c r="I26" s="150"/>
      <c r="J26" s="150"/>
      <c r="K26" s="18"/>
    </row>
    <row r="27" spans="2:11" ht="15.75">
      <c r="B27" s="16"/>
      <c r="C27" s="17"/>
      <c r="D27" s="17"/>
      <c r="E27" s="17"/>
      <c r="F27" s="17"/>
      <c r="G27" s="17"/>
      <c r="H27" s="17"/>
      <c r="I27" s="17"/>
      <c r="J27" s="17"/>
      <c r="K27" s="18"/>
    </row>
    <row r="28" spans="2:11" ht="15.75">
      <c r="B28" s="10"/>
      <c r="C28" s="19" t="s">
        <v>144</v>
      </c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21" t="s">
        <v>188</v>
      </c>
      <c r="D29" s="21"/>
      <c r="E29" s="22"/>
      <c r="F29" s="22"/>
      <c r="G29" s="22"/>
      <c r="H29" s="22"/>
      <c r="I29" s="21" t="s">
        <v>146</v>
      </c>
      <c r="J29" s="21"/>
      <c r="K29" s="23" t="s">
        <v>189</v>
      </c>
    </row>
    <row r="30" spans="2:11" ht="15.75">
      <c r="B30" s="10"/>
      <c r="C30" s="24" t="s">
        <v>148</v>
      </c>
      <c r="D30" s="25" t="s">
        <v>149</v>
      </c>
      <c r="E30" s="26"/>
      <c r="F30" s="83"/>
      <c r="G30" s="32"/>
      <c r="H30" s="84"/>
      <c r="I30" s="24"/>
      <c r="J30" s="27"/>
      <c r="K30" s="85"/>
    </row>
    <row r="31" spans="2:11" ht="15.75">
      <c r="B31" s="10"/>
      <c r="C31" s="24" t="s">
        <v>150</v>
      </c>
      <c r="D31" s="30"/>
      <c r="E31" s="31"/>
      <c r="F31" s="27"/>
      <c r="G31" s="32"/>
      <c r="H31" s="24" t="s">
        <v>190</v>
      </c>
      <c r="I31" s="24"/>
      <c r="J31" s="27"/>
      <c r="K31" s="29"/>
    </row>
    <row r="32" spans="2:11" ht="16.5" thickBot="1">
      <c r="B32" s="10"/>
      <c r="C32" s="24"/>
      <c r="D32" s="30"/>
      <c r="E32" s="31"/>
      <c r="F32" s="27"/>
      <c r="G32" s="28"/>
      <c r="H32" s="24"/>
      <c r="I32" s="24"/>
      <c r="J32" s="27"/>
      <c r="K32" s="29"/>
    </row>
    <row r="33" spans="2:11" ht="16.5" thickTop="1">
      <c r="B33" s="86"/>
      <c r="C33" s="87"/>
      <c r="D33" s="87"/>
      <c r="E33" s="87"/>
      <c r="F33" s="87"/>
      <c r="G33" s="87"/>
      <c r="H33" s="87"/>
      <c r="I33" s="87"/>
      <c r="J33" s="87"/>
      <c r="K33" s="88"/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3" t="s">
        <v>152</v>
      </c>
    </row>
    <row r="35" spans="2:11" ht="15.75">
      <c r="B35" s="40"/>
      <c r="C35" s="44" t="s">
        <v>153</v>
      </c>
      <c r="D35" s="44"/>
      <c r="E35" s="44"/>
      <c r="F35" s="44"/>
      <c r="G35" s="44"/>
      <c r="H35" s="134"/>
      <c r="I35" s="134"/>
      <c r="J35" s="134"/>
      <c r="K35" s="46">
        <v>0</v>
      </c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6"/>
    </row>
    <row r="37" spans="2:11" ht="15.75">
      <c r="B37" s="40"/>
      <c r="C37" s="47" t="s">
        <v>154</v>
      </c>
      <c r="D37" s="47"/>
      <c r="E37" s="47"/>
      <c r="F37" s="47"/>
      <c r="G37" s="47"/>
      <c r="H37" s="41"/>
      <c r="I37" s="41"/>
      <c r="J37" s="41"/>
      <c r="K37" s="46"/>
    </row>
    <row r="38" spans="2:11" ht="15.75">
      <c r="B38" s="40"/>
      <c r="C38" s="41" t="s">
        <v>191</v>
      </c>
      <c r="D38" s="41"/>
      <c r="E38" s="41"/>
      <c r="F38" s="41"/>
      <c r="G38" s="41"/>
      <c r="H38" s="139"/>
      <c r="I38" s="139"/>
      <c r="J38" s="139"/>
      <c r="K38" s="46">
        <v>45410.88</v>
      </c>
    </row>
    <row r="39" spans="2:11" ht="15.75">
      <c r="B39" s="40"/>
      <c r="C39" s="41" t="s">
        <v>192</v>
      </c>
      <c r="D39" s="41"/>
      <c r="E39" s="41"/>
      <c r="F39" s="41"/>
      <c r="G39" s="41"/>
      <c r="H39" s="134"/>
      <c r="I39" s="134"/>
      <c r="J39" s="134"/>
      <c r="K39" s="46"/>
    </row>
    <row r="40" spans="2:11" ht="15.75">
      <c r="B40" s="40"/>
      <c r="C40" s="41"/>
      <c r="D40" s="41"/>
      <c r="E40" s="41"/>
      <c r="F40" s="41"/>
      <c r="G40" s="41"/>
      <c r="H40" s="45"/>
      <c r="I40" s="45"/>
      <c r="J40" s="45"/>
      <c r="K40" s="46"/>
    </row>
    <row r="41" spans="2:11" ht="15.75">
      <c r="B41" s="40"/>
      <c r="C41" s="44" t="s">
        <v>158</v>
      </c>
      <c r="D41" s="44"/>
      <c r="E41" s="44"/>
      <c r="F41" s="44"/>
      <c r="G41" s="44"/>
      <c r="H41" s="41"/>
      <c r="I41" s="41"/>
      <c r="J41" s="41"/>
      <c r="K41" s="89">
        <f>+K35+K38</f>
        <v>45410.88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159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193</v>
      </c>
      <c r="D44" s="41"/>
      <c r="E44" s="41"/>
      <c r="F44" s="41"/>
      <c r="G44" s="41"/>
      <c r="H44" s="134"/>
      <c r="I44" s="134"/>
      <c r="J44" s="134"/>
      <c r="K44" s="46"/>
    </row>
    <row r="45" spans="2:11" ht="15.75">
      <c r="B45" s="40"/>
      <c r="C45" s="41" t="s">
        <v>194</v>
      </c>
      <c r="D45" s="41"/>
      <c r="E45" s="41"/>
      <c r="F45" s="41"/>
      <c r="G45" s="41"/>
      <c r="H45" s="45"/>
      <c r="I45" s="45"/>
      <c r="J45" s="45"/>
      <c r="K45" s="46">
        <v>1127.74</v>
      </c>
    </row>
    <row r="46" spans="2:11" ht="15.75">
      <c r="B46" s="40"/>
      <c r="C46" s="41" t="s">
        <v>161</v>
      </c>
      <c r="D46" s="41"/>
      <c r="E46" s="41"/>
      <c r="F46" s="41"/>
      <c r="G46" s="41"/>
      <c r="H46" s="134"/>
      <c r="I46" s="134"/>
      <c r="J46" s="134"/>
      <c r="K46" s="46"/>
    </row>
    <row r="47" spans="2:11" ht="15.75">
      <c r="B47" s="40"/>
      <c r="C47" s="41" t="s">
        <v>195</v>
      </c>
      <c r="D47" s="41"/>
      <c r="E47" s="41"/>
      <c r="F47" s="41"/>
      <c r="G47" s="41"/>
      <c r="H47" s="45"/>
      <c r="I47" s="45"/>
      <c r="J47" s="45"/>
      <c r="K47" s="46"/>
    </row>
    <row r="48" spans="2:11" ht="15.75">
      <c r="B48" s="40"/>
      <c r="C48" s="41"/>
      <c r="D48" s="41"/>
      <c r="E48" s="41"/>
      <c r="F48" s="41"/>
      <c r="G48" s="41"/>
      <c r="H48" s="45"/>
      <c r="I48" s="45"/>
      <c r="J48" s="45"/>
      <c r="K48" s="46"/>
    </row>
    <row r="49" spans="2:11" ht="16.5" thickBot="1">
      <c r="B49" s="40"/>
      <c r="C49" s="44" t="s">
        <v>162</v>
      </c>
      <c r="D49" s="44"/>
      <c r="E49" s="44"/>
      <c r="F49" s="44"/>
      <c r="G49" s="44"/>
      <c r="H49" s="134"/>
      <c r="I49" s="134"/>
      <c r="J49" s="134"/>
      <c r="K49" s="52">
        <f>+K41-K44-K45</f>
        <v>44283.14</v>
      </c>
    </row>
    <row r="50" spans="2:11" ht="16.5" thickTop="1">
      <c r="B50" s="40"/>
      <c r="C50" s="90"/>
      <c r="D50" s="90"/>
      <c r="E50" s="90"/>
      <c r="F50" s="90"/>
      <c r="G50" s="90"/>
      <c r="H50" s="90"/>
      <c r="I50" s="90"/>
      <c r="J50" s="90"/>
      <c r="K50" s="91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2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3" t="s">
        <v>163</v>
      </c>
    </row>
    <row r="53" spans="2:11" ht="15.75">
      <c r="B53" s="40"/>
      <c r="C53" s="44" t="s">
        <v>164</v>
      </c>
      <c r="D53" s="44"/>
      <c r="E53" s="44"/>
      <c r="F53" s="44"/>
      <c r="G53" s="44"/>
      <c r="H53" s="134"/>
      <c r="I53" s="134"/>
      <c r="J53" s="134"/>
      <c r="K53" s="46">
        <v>44283.14</v>
      </c>
    </row>
    <row r="54" spans="2:11" ht="15.75">
      <c r="B54" s="40"/>
      <c r="C54" s="44"/>
      <c r="D54" s="44"/>
      <c r="E54" s="44"/>
      <c r="F54" s="44"/>
      <c r="G54" s="44"/>
      <c r="H54" s="45"/>
      <c r="I54" s="45"/>
      <c r="J54" s="45"/>
      <c r="K54" s="46"/>
    </row>
    <row r="55" spans="2:11" ht="15.75">
      <c r="B55" s="40"/>
      <c r="C55" s="47" t="s">
        <v>154</v>
      </c>
      <c r="D55" s="47"/>
      <c r="E55" s="47"/>
      <c r="F55" s="47"/>
      <c r="G55" s="47"/>
      <c r="H55" s="41"/>
      <c r="I55" s="41"/>
      <c r="J55" s="41"/>
      <c r="K55" s="54"/>
    </row>
    <row r="56" spans="2:11" ht="15.75">
      <c r="B56" s="40"/>
      <c r="C56" s="41" t="s">
        <v>165</v>
      </c>
      <c r="D56" s="41"/>
      <c r="E56" s="41"/>
      <c r="F56" s="41"/>
      <c r="G56" s="41"/>
      <c r="H56" s="134"/>
      <c r="I56" s="134"/>
      <c r="J56" s="134"/>
      <c r="K56" s="46">
        <v>0</v>
      </c>
    </row>
    <row r="57" spans="2:11" ht="15.75">
      <c r="B57" s="40"/>
      <c r="C57" s="44" t="s">
        <v>158</v>
      </c>
      <c r="D57" s="44"/>
      <c r="E57" s="44"/>
      <c r="F57" s="44"/>
      <c r="G57" s="44"/>
      <c r="H57" s="135"/>
      <c r="I57" s="135"/>
      <c r="J57" s="135"/>
      <c r="K57" s="92">
        <f>SUM(K53:K56)</f>
        <v>44283.14</v>
      </c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54"/>
    </row>
    <row r="59" spans="2:11" ht="15.75">
      <c r="B59" s="40"/>
      <c r="C59" s="47" t="s">
        <v>159</v>
      </c>
      <c r="D59" s="47"/>
      <c r="E59" s="47"/>
      <c r="F59" s="47"/>
      <c r="G59" s="47"/>
      <c r="H59" s="41"/>
      <c r="I59" s="41"/>
      <c r="J59" s="41"/>
      <c r="K59" s="46"/>
    </row>
    <row r="60" spans="2:11" ht="15.75">
      <c r="B60" s="40"/>
      <c r="C60" s="41" t="s">
        <v>196</v>
      </c>
      <c r="D60" s="41"/>
      <c r="E60" s="41"/>
      <c r="F60" s="41"/>
      <c r="G60" s="41"/>
      <c r="H60" s="135"/>
      <c r="I60" s="135"/>
      <c r="J60" s="135"/>
      <c r="K60" s="46">
        <v>0</v>
      </c>
    </row>
    <row r="61" spans="2:11" ht="15.75">
      <c r="B61" s="40"/>
      <c r="C61" s="41"/>
      <c r="D61" s="41"/>
      <c r="E61" s="41"/>
      <c r="F61" s="41"/>
      <c r="G61" s="41"/>
      <c r="H61" s="57"/>
      <c r="I61" s="57"/>
      <c r="J61" s="57"/>
      <c r="K61" s="46"/>
    </row>
    <row r="62" spans="2:11" ht="16.5" thickBot="1">
      <c r="B62" s="40"/>
      <c r="C62" s="44" t="s">
        <v>162</v>
      </c>
      <c r="D62" s="44"/>
      <c r="E62" s="44"/>
      <c r="F62" s="44"/>
      <c r="G62" s="44"/>
      <c r="H62" s="41"/>
      <c r="I62" s="41"/>
      <c r="J62" s="41"/>
      <c r="K62" s="52">
        <f>SUM(K57-K60)</f>
        <v>44283.14</v>
      </c>
    </row>
    <row r="63" spans="2:11" ht="17.25" thickBot="1" thickTop="1">
      <c r="B63" s="60"/>
      <c r="C63" s="61"/>
      <c r="D63" s="61"/>
      <c r="E63" s="61"/>
      <c r="F63" s="61"/>
      <c r="G63" s="61"/>
      <c r="H63" s="62"/>
      <c r="I63" s="62"/>
      <c r="J63" s="62"/>
      <c r="K63" s="63"/>
    </row>
    <row r="64" spans="2:11" ht="16.5" thickTop="1">
      <c r="B64" s="86"/>
      <c r="C64" s="93"/>
      <c r="D64" s="93"/>
      <c r="E64" s="93"/>
      <c r="F64" s="93"/>
      <c r="G64" s="93"/>
      <c r="H64" s="87"/>
      <c r="I64" s="87"/>
      <c r="J64" s="87"/>
      <c r="K64" s="64"/>
    </row>
    <row r="65" spans="2:11" ht="15.75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152" t="s">
        <v>167</v>
      </c>
      <c r="C66" s="132"/>
      <c r="D66" s="132"/>
      <c r="E66" s="68"/>
      <c r="F66" s="132" t="s">
        <v>197</v>
      </c>
      <c r="G66" s="132"/>
      <c r="H66" s="132"/>
      <c r="I66" s="71"/>
      <c r="J66" s="68"/>
      <c r="K66" s="72" t="s">
        <v>198</v>
      </c>
    </row>
    <row r="67" spans="2:11" ht="15.75">
      <c r="B67" s="147" t="s">
        <v>170</v>
      </c>
      <c r="C67" s="133"/>
      <c r="D67" s="133"/>
      <c r="E67" s="45"/>
      <c r="F67" s="133" t="s">
        <v>199</v>
      </c>
      <c r="G67" s="133"/>
      <c r="H67" s="133"/>
      <c r="I67" s="41"/>
      <c r="K67" s="73" t="s">
        <v>172</v>
      </c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152" t="s">
        <v>173</v>
      </c>
      <c r="C69" s="132"/>
      <c r="D69" s="132"/>
      <c r="E69" s="68"/>
      <c r="F69" s="132" t="s">
        <v>174</v>
      </c>
      <c r="G69" s="132"/>
      <c r="H69" s="132"/>
      <c r="I69" s="71"/>
      <c r="J69" s="68"/>
      <c r="K69" s="72" t="s">
        <v>200</v>
      </c>
    </row>
    <row r="70" spans="2:11" ht="15.75">
      <c r="B70" s="147" t="s">
        <v>176</v>
      </c>
      <c r="C70" s="133"/>
      <c r="D70" s="133"/>
      <c r="E70" s="45"/>
      <c r="F70" s="133" t="s">
        <v>178</v>
      </c>
      <c r="G70" s="133"/>
      <c r="H70" s="133"/>
      <c r="I70" s="41"/>
      <c r="K70" s="73" t="s">
        <v>178</v>
      </c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94"/>
    </row>
    <row r="72" spans="2:11" ht="16.5" thickBot="1">
      <c r="B72" s="74"/>
      <c r="C72" s="75"/>
      <c r="D72" s="75"/>
      <c r="E72" s="75"/>
      <c r="F72" s="75"/>
      <c r="G72" s="75"/>
      <c r="H72" s="95"/>
      <c r="I72" s="96"/>
      <c r="J72" s="95"/>
      <c r="K72" s="97"/>
    </row>
  </sheetData>
  <protectedRanges>
    <protectedRange sqref="F66 J66" name="Rango1_2_1_2_1"/>
    <protectedRange sqref="J69 B69" name="Rango1_2_1_1_1_1"/>
    <protectedRange sqref="J30:J32" name="Rango1_1_1_1"/>
    <protectedRange sqref="G66" name="Rango1_2_1_3_1_1"/>
    <protectedRange sqref="F69" name="Rango1_2_1_1_2_1_1"/>
    <protectedRange sqref="K66" name="Rango1_2_1_4_1_1"/>
    <protectedRange sqref="K69" name="Rango1_2_1_1_1_1_1_1_1"/>
    <protectedRange sqref="B66" name="Rango1_2_1_2_1_2_1_1"/>
  </protectedRanges>
  <mergeCells count="26">
    <mergeCell ref="B24:K24"/>
    <mergeCell ref="B2:I2"/>
    <mergeCell ref="B4:I4"/>
    <mergeCell ref="F13:I13"/>
    <mergeCell ref="F15:I15"/>
    <mergeCell ref="F16:I16"/>
    <mergeCell ref="H60:J60"/>
    <mergeCell ref="B25:K25"/>
    <mergeCell ref="F26:J26"/>
    <mergeCell ref="H35:J35"/>
    <mergeCell ref="H38:J38"/>
    <mergeCell ref="H39:J39"/>
    <mergeCell ref="H44:J44"/>
    <mergeCell ref="H46:J46"/>
    <mergeCell ref="H49:J49"/>
    <mergeCell ref="H53:J53"/>
    <mergeCell ref="H56:J56"/>
    <mergeCell ref="H57:J57"/>
    <mergeCell ref="B70:D70"/>
    <mergeCell ref="F70:H70"/>
    <mergeCell ref="B66:D66"/>
    <mergeCell ref="F66:H66"/>
    <mergeCell ref="B67:D67"/>
    <mergeCell ref="F67:H67"/>
    <mergeCell ref="B69:D69"/>
    <mergeCell ref="F69:H6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5F8-7C18-442B-921C-692D5B1488ED}">
  <dimension ref="B2:K74"/>
  <sheetViews>
    <sheetView workbookViewId="0" topLeftCell="A1">
      <selection activeCell="K71" sqref="K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201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552489.23</v>
      </c>
      <c r="H8" s="81">
        <v>552489.23</v>
      </c>
      <c r="I8" s="81">
        <v>0</v>
      </c>
    </row>
    <row r="9" spans="2:9" ht="25.5">
      <c r="B9" s="79">
        <v>45302</v>
      </c>
      <c r="C9" s="80">
        <v>79833</v>
      </c>
      <c r="D9" s="80" t="s">
        <v>18</v>
      </c>
      <c r="E9" s="80" t="s">
        <v>202</v>
      </c>
      <c r="G9" s="81">
        <v>0</v>
      </c>
      <c r="H9" s="81">
        <v>1127.74</v>
      </c>
      <c r="I9" s="81">
        <v>-1127.74</v>
      </c>
    </row>
    <row r="10" spans="2:9" ht="15">
      <c r="B10" s="79">
        <v>45314</v>
      </c>
      <c r="C10" s="80">
        <v>79973</v>
      </c>
      <c r="D10" s="80" t="s">
        <v>10</v>
      </c>
      <c r="E10" s="80" t="s">
        <v>203</v>
      </c>
      <c r="G10" s="81">
        <v>0</v>
      </c>
      <c r="H10" s="81">
        <v>14533.14</v>
      </c>
      <c r="I10" s="81">
        <v>-15660.88</v>
      </c>
    </row>
    <row r="11" spans="2:9" ht="63.75">
      <c r="B11" s="79">
        <v>45315</v>
      </c>
      <c r="C11" s="80">
        <v>79832</v>
      </c>
      <c r="D11" s="80" t="s">
        <v>180</v>
      </c>
      <c r="E11" s="80" t="s">
        <v>181</v>
      </c>
      <c r="G11" s="81">
        <v>1127.74</v>
      </c>
      <c r="H11" s="81">
        <v>0</v>
      </c>
      <c r="I11" s="81">
        <v>-14533.14</v>
      </c>
    </row>
    <row r="12" spans="2:9" ht="15">
      <c r="B12" s="79">
        <v>45315</v>
      </c>
      <c r="C12" s="80">
        <v>79974</v>
      </c>
      <c r="D12" s="80" t="s">
        <v>10</v>
      </c>
      <c r="E12" s="80" t="s">
        <v>204</v>
      </c>
      <c r="G12" s="81">
        <v>0</v>
      </c>
      <c r="H12" s="81">
        <v>29750</v>
      </c>
      <c r="I12" s="81">
        <v>-44283.14</v>
      </c>
    </row>
    <row r="14" spans="6:9" ht="15">
      <c r="F14" s="143" t="s">
        <v>205</v>
      </c>
      <c r="G14" s="141"/>
      <c r="H14" s="141"/>
      <c r="I14" s="141"/>
    </row>
    <row r="16" spans="6:9" ht="15">
      <c r="F16" s="143" t="s">
        <v>206</v>
      </c>
      <c r="G16" s="141"/>
      <c r="H16" s="141"/>
      <c r="I16" s="141"/>
    </row>
    <row r="17" spans="6:9" ht="15">
      <c r="F17" s="143" t="s">
        <v>207</v>
      </c>
      <c r="G17" s="141"/>
      <c r="H17" s="141"/>
      <c r="I17" s="141"/>
    </row>
    <row r="18" ht="15.75" thickBot="1"/>
    <row r="19" spans="2:11" ht="15.75">
      <c r="B19" s="6"/>
      <c r="C19" s="98"/>
      <c r="D19" s="8"/>
      <c r="E19" s="8"/>
      <c r="F19" s="8"/>
      <c r="G19" s="8"/>
      <c r="H19" s="8"/>
      <c r="I19" s="8"/>
      <c r="J19" s="8"/>
      <c r="K19" s="9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144" t="s">
        <v>141</v>
      </c>
      <c r="C26" s="145"/>
      <c r="D26" s="145"/>
      <c r="E26" s="145"/>
      <c r="F26" s="145"/>
      <c r="G26" s="145"/>
      <c r="H26" s="145"/>
      <c r="I26" s="145"/>
      <c r="J26" s="145"/>
      <c r="K26" s="146"/>
    </row>
    <row r="27" spans="2:11" ht="15">
      <c r="B27" s="136" t="s">
        <v>218</v>
      </c>
      <c r="C27" s="137"/>
      <c r="D27" s="137"/>
      <c r="E27" s="137"/>
      <c r="F27" s="137"/>
      <c r="G27" s="137"/>
      <c r="H27" s="137"/>
      <c r="I27" s="137"/>
      <c r="J27" s="137"/>
      <c r="K27" s="138"/>
    </row>
    <row r="28" spans="2:11" ht="15.75">
      <c r="B28" s="16"/>
      <c r="C28" s="17"/>
      <c r="D28" s="17"/>
      <c r="E28" s="150" t="s">
        <v>208</v>
      </c>
      <c r="F28" s="150"/>
      <c r="G28" s="150"/>
      <c r="H28" s="150"/>
      <c r="I28" s="150"/>
      <c r="J28" s="150"/>
      <c r="K28" s="18"/>
    </row>
    <row r="29" spans="2:11" ht="15.75">
      <c r="B29" s="16"/>
      <c r="C29" s="17"/>
      <c r="D29" s="17"/>
      <c r="E29" s="17"/>
      <c r="F29" s="17"/>
      <c r="G29" s="17"/>
      <c r="H29" s="17"/>
      <c r="I29" s="17"/>
      <c r="J29" s="17"/>
      <c r="K29" s="18"/>
    </row>
    <row r="30" spans="2:11" ht="15.75">
      <c r="B30" s="10"/>
      <c r="C30" s="19" t="s">
        <v>144</v>
      </c>
      <c r="D30" s="19"/>
      <c r="E30" s="19"/>
      <c r="F30" s="19"/>
      <c r="G30" s="19"/>
      <c r="H30" s="19"/>
      <c r="I30" s="19"/>
      <c r="J30" s="19"/>
      <c r="K30" s="20"/>
    </row>
    <row r="31" spans="2:11" ht="15.75">
      <c r="B31" s="10"/>
      <c r="C31" s="21" t="s">
        <v>209</v>
      </c>
      <c r="D31" s="21"/>
      <c r="E31" s="22"/>
      <c r="F31" s="22"/>
      <c r="G31" s="22"/>
      <c r="H31" s="22"/>
      <c r="I31" s="21"/>
      <c r="J31" s="99" t="s">
        <v>210</v>
      </c>
      <c r="K31" s="23"/>
    </row>
    <row r="32" spans="2:11" ht="15.75">
      <c r="B32" s="10"/>
      <c r="C32" s="24" t="s">
        <v>148</v>
      </c>
      <c r="D32" s="25" t="s">
        <v>149</v>
      </c>
      <c r="E32" s="26"/>
      <c r="F32" s="83"/>
      <c r="G32" s="32"/>
      <c r="H32" s="84"/>
      <c r="I32" s="24"/>
      <c r="J32" s="27"/>
      <c r="K32" s="29"/>
    </row>
    <row r="33" spans="2:11" ht="15.75">
      <c r="B33" s="10"/>
      <c r="C33" s="24" t="s">
        <v>150</v>
      </c>
      <c r="D33" s="30"/>
      <c r="E33" s="31"/>
      <c r="F33" s="27"/>
      <c r="G33" s="32"/>
      <c r="H33" s="24" t="s">
        <v>190</v>
      </c>
      <c r="I33" s="24"/>
      <c r="J33" s="27"/>
      <c r="K33" s="29"/>
    </row>
    <row r="34" spans="2:11" ht="16.5" thickBot="1">
      <c r="B34" s="10"/>
      <c r="C34" s="24"/>
      <c r="D34" s="30"/>
      <c r="E34" s="31"/>
      <c r="F34" s="27"/>
      <c r="G34" s="28"/>
      <c r="H34" s="24"/>
      <c r="I34" s="24"/>
      <c r="J34" s="27"/>
      <c r="K34" s="29"/>
    </row>
    <row r="35" spans="2:11" ht="16.5" thickTop="1">
      <c r="B35" s="86"/>
      <c r="C35" s="87"/>
      <c r="D35" s="87"/>
      <c r="E35" s="87"/>
      <c r="F35" s="87"/>
      <c r="G35" s="87"/>
      <c r="H35" s="87"/>
      <c r="I35" s="87"/>
      <c r="J35" s="87"/>
      <c r="K35" s="88"/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3" t="s">
        <v>152</v>
      </c>
    </row>
    <row r="37" spans="2:11" ht="15.75">
      <c r="B37" s="40"/>
      <c r="C37" s="44" t="s">
        <v>153</v>
      </c>
      <c r="D37" s="44"/>
      <c r="E37" s="44"/>
      <c r="F37" s="44"/>
      <c r="G37" s="44"/>
      <c r="H37" s="134"/>
      <c r="I37" s="134"/>
      <c r="J37" s="134"/>
      <c r="K37" s="46">
        <v>0</v>
      </c>
    </row>
    <row r="38" spans="2:11" ht="15.75">
      <c r="B38" s="40"/>
      <c r="C38" s="41"/>
      <c r="D38" s="41"/>
      <c r="E38" s="41"/>
      <c r="F38" s="41"/>
      <c r="G38" s="41"/>
      <c r="H38" s="41"/>
      <c r="I38" s="41"/>
      <c r="J38" s="41"/>
      <c r="K38" s="46"/>
    </row>
    <row r="39" spans="2:11" ht="15.75">
      <c r="B39" s="40"/>
      <c r="C39" s="47" t="s">
        <v>154</v>
      </c>
      <c r="D39" s="47"/>
      <c r="E39" s="47"/>
      <c r="F39" s="47"/>
      <c r="G39" s="47"/>
      <c r="H39" s="41"/>
      <c r="I39" s="41"/>
      <c r="J39" s="41"/>
      <c r="K39" s="46"/>
    </row>
    <row r="40" spans="2:11" ht="15.75">
      <c r="B40" s="40"/>
      <c r="C40" s="41" t="s">
        <v>211</v>
      </c>
      <c r="D40" s="41"/>
      <c r="E40" s="41"/>
      <c r="F40" s="41"/>
      <c r="G40" s="41"/>
      <c r="H40" s="139"/>
      <c r="I40" s="139"/>
      <c r="J40" s="139"/>
      <c r="K40" s="46">
        <v>1127.74</v>
      </c>
    </row>
    <row r="41" spans="2:11" ht="15.75">
      <c r="B41" s="40"/>
      <c r="C41" s="41" t="s">
        <v>192</v>
      </c>
      <c r="D41" s="41"/>
      <c r="E41" s="41"/>
      <c r="F41" s="41"/>
      <c r="G41" s="41"/>
      <c r="H41" s="134"/>
      <c r="I41" s="134"/>
      <c r="J41" s="134"/>
      <c r="K41" s="46"/>
    </row>
    <row r="42" spans="2:11" ht="15.75">
      <c r="B42" s="40"/>
      <c r="C42" s="41"/>
      <c r="D42" s="41"/>
      <c r="E42" s="41"/>
      <c r="F42" s="41"/>
      <c r="G42" s="41"/>
      <c r="H42" s="45"/>
      <c r="I42" s="45"/>
      <c r="J42" s="45"/>
      <c r="K42" s="46"/>
    </row>
    <row r="43" spans="2:11" ht="15.75">
      <c r="B43" s="40"/>
      <c r="C43" s="44" t="s">
        <v>158</v>
      </c>
      <c r="D43" s="44"/>
      <c r="E43" s="44"/>
      <c r="F43" s="44"/>
      <c r="G43" s="44"/>
      <c r="H43" s="41"/>
      <c r="I43" s="41"/>
      <c r="J43" s="41"/>
      <c r="K43" s="89">
        <f>+K37+K40</f>
        <v>1127.74</v>
      </c>
    </row>
    <row r="44" spans="2:11" ht="15.75">
      <c r="B44" s="40"/>
      <c r="C44" s="41"/>
      <c r="D44" s="41"/>
      <c r="E44" s="41"/>
      <c r="F44" s="41"/>
      <c r="G44" s="41"/>
      <c r="H44" s="41"/>
      <c r="I44" s="41"/>
      <c r="J44" s="41"/>
      <c r="K44" s="46"/>
    </row>
    <row r="45" spans="2:11" ht="15.75">
      <c r="B45" s="40"/>
      <c r="C45" s="47" t="s">
        <v>159</v>
      </c>
      <c r="D45" s="47"/>
      <c r="E45" s="47"/>
      <c r="F45" s="47"/>
      <c r="G45" s="47"/>
      <c r="H45" s="41"/>
      <c r="I45" s="41"/>
      <c r="J45" s="41"/>
      <c r="K45" s="46"/>
    </row>
    <row r="46" spans="2:11" ht="15.75">
      <c r="B46" s="40"/>
      <c r="C46" s="41" t="s">
        <v>212</v>
      </c>
      <c r="D46" s="41"/>
      <c r="E46" s="41"/>
      <c r="F46" s="41"/>
      <c r="G46" s="41"/>
      <c r="H46" s="134"/>
      <c r="I46" s="134"/>
      <c r="J46" s="134"/>
      <c r="K46" s="46">
        <v>45410.88</v>
      </c>
    </row>
    <row r="47" spans="2:11" ht="15.75">
      <c r="B47" s="40"/>
      <c r="C47" s="41" t="s">
        <v>194</v>
      </c>
      <c r="D47" s="41"/>
      <c r="E47" s="41"/>
      <c r="F47" s="41"/>
      <c r="G47" s="41"/>
      <c r="H47" s="45"/>
      <c r="I47" s="45"/>
      <c r="J47" s="45"/>
      <c r="K47" s="46">
        <v>0</v>
      </c>
    </row>
    <row r="48" spans="2:11" ht="15.75">
      <c r="B48" s="40"/>
      <c r="C48" s="41" t="s">
        <v>161</v>
      </c>
      <c r="D48" s="41"/>
      <c r="E48" s="41"/>
      <c r="F48" s="41"/>
      <c r="G48" s="41"/>
      <c r="H48" s="134"/>
      <c r="I48" s="134"/>
      <c r="J48" s="134"/>
      <c r="K48" s="46"/>
    </row>
    <row r="49" spans="2:11" ht="15.75">
      <c r="B49" s="40"/>
      <c r="C49" s="41" t="s">
        <v>195</v>
      </c>
      <c r="D49" s="41"/>
      <c r="E49" s="41"/>
      <c r="F49" s="41"/>
      <c r="G49" s="41"/>
      <c r="H49" s="45"/>
      <c r="I49" s="45"/>
      <c r="J49" s="45"/>
      <c r="K49" s="46"/>
    </row>
    <row r="50" spans="2:11" ht="15.75">
      <c r="B50" s="40"/>
      <c r="C50" s="41"/>
      <c r="D50" s="41"/>
      <c r="E50" s="41"/>
      <c r="F50" s="41"/>
      <c r="G50" s="41"/>
      <c r="H50" s="45"/>
      <c r="I50" s="45"/>
      <c r="J50" s="45"/>
      <c r="K50" s="46"/>
    </row>
    <row r="51" spans="2:11" ht="16.5" thickBot="1">
      <c r="B51" s="40"/>
      <c r="C51" s="44" t="s">
        <v>162</v>
      </c>
      <c r="D51" s="44"/>
      <c r="E51" s="44"/>
      <c r="F51" s="44"/>
      <c r="G51" s="44"/>
      <c r="H51" s="134"/>
      <c r="I51" s="134"/>
      <c r="J51" s="134"/>
      <c r="K51" s="52">
        <f>+K43-K46-K49</f>
        <v>-44283.14</v>
      </c>
    </row>
    <row r="52" spans="2:11" ht="16.5" thickTop="1">
      <c r="B52" s="40"/>
      <c r="C52" s="90"/>
      <c r="D52" s="90"/>
      <c r="E52" s="90"/>
      <c r="F52" s="90"/>
      <c r="G52" s="90"/>
      <c r="H52" s="90"/>
      <c r="I52" s="90"/>
      <c r="J52" s="90"/>
      <c r="K52" s="91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2"/>
    </row>
    <row r="54" spans="2:11" ht="15.75">
      <c r="B54" s="40"/>
      <c r="C54" s="41"/>
      <c r="D54" s="41"/>
      <c r="E54" s="41"/>
      <c r="F54" s="41"/>
      <c r="G54" s="41"/>
      <c r="H54" s="41"/>
      <c r="I54" s="41"/>
      <c r="J54" s="41"/>
      <c r="K54" s="43" t="s">
        <v>163</v>
      </c>
    </row>
    <row r="55" spans="2:11" ht="15.75">
      <c r="B55" s="40"/>
      <c r="C55" s="44" t="s">
        <v>164</v>
      </c>
      <c r="D55" s="44"/>
      <c r="E55" s="44"/>
      <c r="F55" s="44"/>
      <c r="G55" s="44"/>
      <c r="H55" s="134"/>
      <c r="I55" s="134"/>
      <c r="J55" s="134"/>
      <c r="K55" s="46">
        <v>0</v>
      </c>
    </row>
    <row r="56" spans="2:11" ht="15.75">
      <c r="B56" s="40"/>
      <c r="C56" s="44"/>
      <c r="D56" s="44"/>
      <c r="E56" s="44"/>
      <c r="F56" s="44"/>
      <c r="G56" s="44"/>
      <c r="H56" s="45"/>
      <c r="I56" s="45"/>
      <c r="J56" s="45"/>
      <c r="K56" s="46">
        <v>0</v>
      </c>
    </row>
    <row r="57" spans="2:11" ht="15.75">
      <c r="B57" s="40"/>
      <c r="C57" s="47" t="s">
        <v>154</v>
      </c>
      <c r="D57" s="47"/>
      <c r="E57" s="47"/>
      <c r="F57" s="47"/>
      <c r="G57" s="47"/>
      <c r="H57" s="41"/>
      <c r="I57" s="41"/>
      <c r="J57" s="41"/>
      <c r="K57" s="54"/>
    </row>
    <row r="58" spans="2:11" ht="15.75">
      <c r="B58" s="40"/>
      <c r="C58" s="41" t="s">
        <v>213</v>
      </c>
      <c r="D58" s="41"/>
      <c r="E58" s="41"/>
      <c r="F58" s="41"/>
      <c r="G58" s="41"/>
      <c r="H58" s="134"/>
      <c r="I58" s="134"/>
      <c r="J58" s="134"/>
      <c r="K58" s="46">
        <v>0</v>
      </c>
    </row>
    <row r="59" spans="2:11" ht="15.75">
      <c r="B59" s="40"/>
      <c r="C59" s="44" t="s">
        <v>158</v>
      </c>
      <c r="D59" s="44"/>
      <c r="E59" s="44"/>
      <c r="F59" s="44"/>
      <c r="G59" s="44"/>
      <c r="H59" s="135"/>
      <c r="I59" s="135"/>
      <c r="J59" s="135"/>
      <c r="K59" s="92">
        <f>SUM(K55:K58)</f>
        <v>0</v>
      </c>
    </row>
    <row r="60" spans="2:11" ht="15.75">
      <c r="B60" s="40"/>
      <c r="C60" s="41"/>
      <c r="D60" s="41"/>
      <c r="E60" s="41"/>
      <c r="F60" s="41"/>
      <c r="G60" s="41"/>
      <c r="H60" s="41"/>
      <c r="I60" s="41"/>
      <c r="J60" s="41"/>
      <c r="K60" s="54"/>
    </row>
    <row r="61" spans="2:11" ht="15.75">
      <c r="B61" s="40"/>
      <c r="C61" s="47" t="s">
        <v>159</v>
      </c>
      <c r="D61" s="47"/>
      <c r="E61" s="47"/>
      <c r="F61" s="47"/>
      <c r="G61" s="47"/>
      <c r="H61" s="41"/>
      <c r="I61" s="41"/>
      <c r="J61" s="41"/>
      <c r="K61" s="46"/>
    </row>
    <row r="62" spans="2:11" ht="15.75">
      <c r="B62" s="40"/>
      <c r="C62" s="41" t="s">
        <v>214</v>
      </c>
      <c r="D62" s="41"/>
      <c r="E62" s="41"/>
      <c r="F62" s="41"/>
      <c r="G62" s="41"/>
      <c r="H62" s="135"/>
      <c r="I62" s="135"/>
      <c r="J62" s="135"/>
      <c r="K62" s="46">
        <v>44283.14</v>
      </c>
    </row>
    <row r="63" spans="2:11" ht="15.75">
      <c r="B63" s="40"/>
      <c r="C63" s="41"/>
      <c r="D63" s="41"/>
      <c r="E63" s="41"/>
      <c r="F63" s="41"/>
      <c r="G63" s="41"/>
      <c r="H63" s="57"/>
      <c r="I63" s="57"/>
      <c r="J63" s="57"/>
      <c r="K63" s="46"/>
    </row>
    <row r="64" spans="2:11" ht="16.5" thickBot="1">
      <c r="B64" s="40"/>
      <c r="C64" s="44" t="s">
        <v>162</v>
      </c>
      <c r="D64" s="44"/>
      <c r="E64" s="44"/>
      <c r="F64" s="44"/>
      <c r="G64" s="44"/>
      <c r="H64" s="41"/>
      <c r="I64" s="41"/>
      <c r="J64" s="41"/>
      <c r="K64" s="52">
        <f>SUM(K59-K62)</f>
        <v>-44283.14</v>
      </c>
    </row>
    <row r="65" spans="2:11" ht="17.25" thickBot="1" thickTop="1">
      <c r="B65" s="60"/>
      <c r="C65" s="61"/>
      <c r="D65" s="61"/>
      <c r="E65" s="61"/>
      <c r="F65" s="61"/>
      <c r="G65" s="61"/>
      <c r="H65" s="62"/>
      <c r="I65" s="62"/>
      <c r="J65" s="62"/>
      <c r="K65" s="63"/>
    </row>
    <row r="66" spans="2:11" ht="16.5" thickTop="1">
      <c r="B66" s="86"/>
      <c r="C66" s="93"/>
      <c r="D66" s="93"/>
      <c r="E66" s="93"/>
      <c r="F66" s="93"/>
      <c r="G66" s="93"/>
      <c r="H66" s="87"/>
      <c r="I66" s="87"/>
      <c r="J66" s="87"/>
      <c r="K66" s="64"/>
    </row>
    <row r="67" spans="2:11" ht="15.75">
      <c r="B67" s="40"/>
      <c r="C67" s="44"/>
      <c r="D67" s="44"/>
      <c r="E67" s="44"/>
      <c r="F67" s="44"/>
      <c r="G67" s="44"/>
      <c r="H67" s="41"/>
      <c r="I67" s="41"/>
      <c r="J67" s="41"/>
      <c r="K67" s="65"/>
    </row>
    <row r="68" spans="2:11" ht="15.75">
      <c r="B68" s="152" t="s">
        <v>215</v>
      </c>
      <c r="C68" s="132"/>
      <c r="D68" s="132"/>
      <c r="E68" s="68"/>
      <c r="F68" s="132" t="s">
        <v>168</v>
      </c>
      <c r="G68" s="132"/>
      <c r="H68" s="132"/>
      <c r="I68" s="71"/>
      <c r="J68" s="67" t="s">
        <v>216</v>
      </c>
      <c r="K68" s="214" t="s">
        <v>677</v>
      </c>
    </row>
    <row r="69" spans="2:11" ht="15.75">
      <c r="B69" s="147" t="s">
        <v>170</v>
      </c>
      <c r="C69" s="133"/>
      <c r="D69" s="133"/>
      <c r="E69" s="45"/>
      <c r="F69" s="133" t="s">
        <v>199</v>
      </c>
      <c r="G69" s="133"/>
      <c r="H69" s="133"/>
      <c r="I69" s="41"/>
      <c r="J69" s="134" t="s">
        <v>172</v>
      </c>
      <c r="K69" s="148"/>
    </row>
    <row r="70" spans="2:11" ht="15.75">
      <c r="B70" s="40"/>
      <c r="C70" s="41"/>
      <c r="D70" s="41"/>
      <c r="E70" s="45"/>
      <c r="F70" s="45"/>
      <c r="G70" s="45"/>
      <c r="H70" s="45"/>
      <c r="I70" s="41"/>
      <c r="J70" s="45"/>
      <c r="K70" s="73"/>
    </row>
    <row r="71" spans="2:11" ht="15.75">
      <c r="B71" s="100"/>
      <c r="C71" s="69" t="s">
        <v>173</v>
      </c>
      <c r="D71" s="69"/>
      <c r="E71" s="68"/>
      <c r="F71" s="132" t="s">
        <v>174</v>
      </c>
      <c r="G71" s="132"/>
      <c r="H71" s="132"/>
      <c r="I71" s="71"/>
      <c r="J71" s="67" t="s">
        <v>217</v>
      </c>
      <c r="K71" s="198" t="s">
        <v>200</v>
      </c>
    </row>
    <row r="72" spans="2:11" ht="15.75">
      <c r="B72" s="147" t="s">
        <v>176</v>
      </c>
      <c r="C72" s="133"/>
      <c r="D72" s="133"/>
      <c r="E72" s="45"/>
      <c r="F72" s="133" t="s">
        <v>178</v>
      </c>
      <c r="G72" s="133"/>
      <c r="H72" s="133"/>
      <c r="I72" s="41"/>
      <c r="J72" s="134" t="s">
        <v>178</v>
      </c>
      <c r="K72" s="148"/>
    </row>
    <row r="73" spans="2:11" ht="15.75">
      <c r="B73" s="40"/>
      <c r="C73" s="44"/>
      <c r="D73" s="44"/>
      <c r="E73" s="44"/>
      <c r="F73" s="44"/>
      <c r="G73" s="44"/>
      <c r="H73" s="41"/>
      <c r="I73" s="41"/>
      <c r="J73" s="41"/>
      <c r="K73" s="94"/>
    </row>
    <row r="74" spans="2:11" ht="16.5" thickBot="1">
      <c r="B74" s="74"/>
      <c r="C74" s="75"/>
      <c r="D74" s="75"/>
      <c r="E74" s="75"/>
      <c r="F74" s="75"/>
      <c r="G74" s="75"/>
      <c r="H74" s="95"/>
      <c r="I74" s="96"/>
      <c r="J74" s="95"/>
      <c r="K74" s="97"/>
    </row>
  </sheetData>
  <protectedRanges>
    <protectedRange sqref="F68 J68" name="Rango1_2_1_3_1_1"/>
    <protectedRange sqref="F71 C71 J71" name="Rango1_2_1_1_1_1_1"/>
    <protectedRange sqref="J34" name="Rango1_1_2_1_1"/>
    <protectedRange sqref="B68" name="Rango1_2_1_2_1_1_1"/>
    <protectedRange sqref="J32:J33" name="Rango1_1_1_1"/>
    <protectedRange sqref="K68" name="Rango1_2_1_3_1"/>
    <protectedRange sqref="K71" name="Rango1_2_1_1"/>
  </protectedRanges>
  <mergeCells count="27">
    <mergeCell ref="B26:K26"/>
    <mergeCell ref="B2:I2"/>
    <mergeCell ref="B4:I4"/>
    <mergeCell ref="F14:I14"/>
    <mergeCell ref="F16:I16"/>
    <mergeCell ref="F17:I17"/>
    <mergeCell ref="H62:J62"/>
    <mergeCell ref="B27:K27"/>
    <mergeCell ref="E28:J28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B72:D72"/>
    <mergeCell ref="F72:H72"/>
    <mergeCell ref="J72:K72"/>
    <mergeCell ref="B68:D68"/>
    <mergeCell ref="F68:H68"/>
    <mergeCell ref="B69:D69"/>
    <mergeCell ref="F69:H69"/>
    <mergeCell ref="J69:K69"/>
    <mergeCell ref="F71:H7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529C4-033B-4222-80D4-942FB9B03633}">
  <dimension ref="B2:K82"/>
  <sheetViews>
    <sheetView workbookViewId="0" topLeftCell="A13">
      <selection activeCell="K79" sqref="K7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6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61" t="s">
        <v>699</v>
      </c>
      <c r="C4" s="141"/>
      <c r="D4" s="141"/>
      <c r="E4" s="141"/>
      <c r="F4" s="141"/>
      <c r="G4" s="141"/>
      <c r="H4" s="141"/>
      <c r="I4" s="141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4762153017.1</v>
      </c>
      <c r="H8" s="4">
        <v>1427545547.09</v>
      </c>
      <c r="I8" s="4">
        <v>3334607470.01</v>
      </c>
    </row>
    <row r="9" spans="2:9" ht="15">
      <c r="B9" s="2">
        <v>45294</v>
      </c>
      <c r="C9" s="3">
        <v>78945</v>
      </c>
      <c r="D9" s="3" t="s">
        <v>12</v>
      </c>
      <c r="E9" s="3" t="s">
        <v>700</v>
      </c>
      <c r="G9" s="4">
        <v>53775333.9</v>
      </c>
      <c r="H9" s="4">
        <v>0</v>
      </c>
      <c r="I9" s="4">
        <v>3388382803.91</v>
      </c>
    </row>
    <row r="10" spans="2:9" ht="15">
      <c r="B10" s="2">
        <v>45299</v>
      </c>
      <c r="C10" s="3">
        <v>79205</v>
      </c>
      <c r="D10" s="3" t="s">
        <v>12</v>
      </c>
      <c r="E10" s="3" t="s">
        <v>701</v>
      </c>
      <c r="G10" s="4">
        <v>4497994.65</v>
      </c>
      <c r="H10" s="4">
        <v>0</v>
      </c>
      <c r="I10" s="4">
        <v>3392880798.56</v>
      </c>
    </row>
    <row r="11" spans="2:9" ht="15">
      <c r="B11" s="2">
        <v>45302</v>
      </c>
      <c r="C11" s="3">
        <v>79321</v>
      </c>
      <c r="D11" s="3" t="s">
        <v>249</v>
      </c>
      <c r="E11" s="3" t="s">
        <v>702</v>
      </c>
      <c r="G11" s="4">
        <v>39444002.48</v>
      </c>
      <c r="H11" s="4">
        <v>0</v>
      </c>
      <c r="I11" s="4">
        <v>3432324801.04</v>
      </c>
    </row>
    <row r="12" spans="2:9" ht="15">
      <c r="B12" s="2">
        <v>45306</v>
      </c>
      <c r="C12" s="3">
        <v>79454</v>
      </c>
      <c r="D12" s="3" t="s">
        <v>12</v>
      </c>
      <c r="E12" s="3" t="s">
        <v>703</v>
      </c>
      <c r="G12" s="4">
        <v>8688073.02</v>
      </c>
      <c r="H12" s="4">
        <v>0</v>
      </c>
      <c r="I12" s="4">
        <v>3441012874.06</v>
      </c>
    </row>
    <row r="13" spans="2:9" ht="25.5">
      <c r="B13" s="2">
        <v>45309</v>
      </c>
      <c r="C13" s="3">
        <v>79540</v>
      </c>
      <c r="D13" s="3" t="s">
        <v>249</v>
      </c>
      <c r="E13" s="3" t="s">
        <v>704</v>
      </c>
      <c r="G13" s="4">
        <v>123951331.93</v>
      </c>
      <c r="H13" s="4">
        <v>0</v>
      </c>
      <c r="I13" s="4">
        <v>3564964205.99</v>
      </c>
    </row>
    <row r="14" spans="2:9" ht="15">
      <c r="B14" s="2">
        <v>45310</v>
      </c>
      <c r="C14" s="3">
        <v>79564</v>
      </c>
      <c r="D14" s="3" t="s">
        <v>249</v>
      </c>
      <c r="E14" s="3" t="s">
        <v>705</v>
      </c>
      <c r="G14" s="4">
        <v>5780644.16</v>
      </c>
      <c r="H14" s="4">
        <v>0</v>
      </c>
      <c r="I14" s="4">
        <v>3570744850.15</v>
      </c>
    </row>
    <row r="15" spans="2:9" ht="15">
      <c r="B15" s="2">
        <v>45314</v>
      </c>
      <c r="C15" s="3">
        <v>79789</v>
      </c>
      <c r="D15" s="3" t="s">
        <v>12</v>
      </c>
      <c r="E15" s="3" t="s">
        <v>706</v>
      </c>
      <c r="G15" s="4">
        <v>3578499.93</v>
      </c>
      <c r="H15" s="4">
        <v>0</v>
      </c>
      <c r="I15" s="4">
        <v>3574323350.08</v>
      </c>
    </row>
    <row r="16" spans="2:9" ht="15">
      <c r="B16" s="2">
        <v>45316</v>
      </c>
      <c r="C16" s="3">
        <v>79891</v>
      </c>
      <c r="D16" s="3" t="s">
        <v>249</v>
      </c>
      <c r="E16" s="3" t="s">
        <v>707</v>
      </c>
      <c r="G16" s="4">
        <v>9432259.96</v>
      </c>
      <c r="H16" s="4">
        <v>0</v>
      </c>
      <c r="I16" s="4">
        <v>3583755610.04</v>
      </c>
    </row>
    <row r="17" spans="2:9" ht="15">
      <c r="B17" s="2">
        <v>45322</v>
      </c>
      <c r="C17" s="3">
        <v>80037</v>
      </c>
      <c r="D17" s="3" t="s">
        <v>249</v>
      </c>
      <c r="E17" s="3" t="s">
        <v>708</v>
      </c>
      <c r="G17" s="4">
        <v>15687737.62</v>
      </c>
      <c r="H17" s="4">
        <v>0</v>
      </c>
      <c r="I17" s="4">
        <v>3599443347.66</v>
      </c>
    </row>
    <row r="18" spans="2:9" ht="38.25">
      <c r="B18" s="2">
        <v>45322</v>
      </c>
      <c r="C18" s="3">
        <v>80311</v>
      </c>
      <c r="D18" s="3" t="s">
        <v>249</v>
      </c>
      <c r="E18" s="3" t="s">
        <v>709</v>
      </c>
      <c r="G18" s="4">
        <v>103709548.25</v>
      </c>
      <c r="H18" s="4">
        <v>0</v>
      </c>
      <c r="I18" s="4">
        <v>3703152895.91</v>
      </c>
    </row>
    <row r="20" spans="6:9" ht="15">
      <c r="F20" s="162" t="s">
        <v>710</v>
      </c>
      <c r="G20" s="141"/>
      <c r="H20" s="141"/>
      <c r="I20" s="141"/>
    </row>
    <row r="22" spans="6:9" ht="15">
      <c r="F22" s="162" t="s">
        <v>711</v>
      </c>
      <c r="G22" s="141"/>
      <c r="H22" s="141"/>
      <c r="I22" s="141"/>
    </row>
    <row r="23" spans="6:9" ht="15">
      <c r="F23" s="162" t="s">
        <v>712</v>
      </c>
      <c r="G23" s="141"/>
      <c r="H23" s="141"/>
      <c r="I23" s="141"/>
    </row>
    <row r="25" ht="15.75" thickBot="1"/>
    <row r="26" spans="2:11" ht="15.75">
      <c r="B26" s="6"/>
      <c r="C26" s="8"/>
      <c r="D26" s="8"/>
      <c r="E26" s="8"/>
      <c r="F26" s="8"/>
      <c r="G26" s="8"/>
      <c r="H26" s="8"/>
      <c r="I26" s="8"/>
      <c r="J26" s="8"/>
      <c r="K26" s="9"/>
    </row>
    <row r="27" spans="2:11" ht="15.75">
      <c r="B27" s="10"/>
      <c r="D27" s="11"/>
      <c r="E27" s="11"/>
      <c r="F27" s="11"/>
      <c r="G27" s="11"/>
      <c r="H27" s="11"/>
      <c r="I27" s="11"/>
      <c r="J27" s="11"/>
      <c r="K27" s="12"/>
    </row>
    <row r="28" spans="2:11" ht="15.75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5.75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ht="15.75">
      <c r="B30" s="10"/>
      <c r="C30" s="11"/>
      <c r="D30" s="11"/>
      <c r="E30" s="11"/>
      <c r="F30" s="11"/>
      <c r="G30" s="11"/>
      <c r="H30" s="11"/>
      <c r="I30" s="11"/>
      <c r="J30" s="11"/>
      <c r="K30" s="12"/>
    </row>
    <row r="31" spans="2:11" ht="15.75">
      <c r="B31" s="10"/>
      <c r="C31" s="11"/>
      <c r="D31" s="11"/>
      <c r="E31" s="11"/>
      <c r="F31" s="11"/>
      <c r="G31" s="11"/>
      <c r="H31" s="11"/>
      <c r="I31" s="11"/>
      <c r="J31" s="11"/>
      <c r="K31" s="12"/>
    </row>
    <row r="32" spans="2:11" ht="15.75"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spans="2:11" ht="15.75">
      <c r="B33" s="10"/>
      <c r="C33" s="11"/>
      <c r="D33" s="11"/>
      <c r="E33" s="11"/>
      <c r="F33" s="11"/>
      <c r="G33" s="11"/>
      <c r="H33" s="11"/>
      <c r="I33" s="11"/>
      <c r="J33" s="11"/>
      <c r="K33" s="12"/>
    </row>
    <row r="34" spans="2:11" ht="15.75">
      <c r="B34" s="144" t="s">
        <v>141</v>
      </c>
      <c r="C34" s="145"/>
      <c r="D34" s="145"/>
      <c r="E34" s="145"/>
      <c r="F34" s="145"/>
      <c r="G34" s="145"/>
      <c r="H34" s="145"/>
      <c r="I34" s="145"/>
      <c r="J34" s="145"/>
      <c r="K34" s="146"/>
    </row>
    <row r="35" spans="2:11" ht="15">
      <c r="B35" s="136" t="s">
        <v>724</v>
      </c>
      <c r="C35" s="137"/>
      <c r="D35" s="137"/>
      <c r="E35" s="137"/>
      <c r="F35" s="137"/>
      <c r="G35" s="137"/>
      <c r="H35" s="137"/>
      <c r="I35" s="137"/>
      <c r="J35" s="137"/>
      <c r="K35" s="138"/>
    </row>
    <row r="36" spans="2:11" ht="15.75">
      <c r="B36" s="144" t="s">
        <v>725</v>
      </c>
      <c r="C36" s="145"/>
      <c r="D36" s="145"/>
      <c r="E36" s="145"/>
      <c r="F36" s="145"/>
      <c r="G36" s="145"/>
      <c r="H36" s="145"/>
      <c r="I36" s="145"/>
      <c r="J36" s="145"/>
      <c r="K36" s="146"/>
    </row>
    <row r="37" spans="2:11" ht="15.75">
      <c r="B37" s="16"/>
      <c r="C37" s="17"/>
      <c r="D37" s="17"/>
      <c r="E37" s="17"/>
      <c r="F37" s="17"/>
      <c r="G37" s="17"/>
      <c r="H37" s="17"/>
      <c r="I37" s="17"/>
      <c r="J37" s="17"/>
      <c r="K37" s="18"/>
    </row>
    <row r="38" spans="2:11" ht="15.75">
      <c r="B38" s="10"/>
      <c r="C38" s="19" t="s">
        <v>144</v>
      </c>
      <c r="D38" s="19"/>
      <c r="E38" s="19"/>
      <c r="F38" s="19"/>
      <c r="G38" s="19"/>
      <c r="H38" s="19"/>
      <c r="I38" s="19"/>
      <c r="J38" s="19"/>
      <c r="K38" s="20"/>
    </row>
    <row r="39" spans="2:11" ht="15.75">
      <c r="B39" s="10"/>
      <c r="C39" s="21" t="s">
        <v>726</v>
      </c>
      <c r="D39" s="21"/>
      <c r="E39" s="22"/>
      <c r="F39" s="22"/>
      <c r="G39" s="22"/>
      <c r="H39" s="22"/>
      <c r="I39" s="21" t="s">
        <v>146</v>
      </c>
      <c r="J39" s="21"/>
      <c r="K39" s="103">
        <v>2124001000</v>
      </c>
    </row>
    <row r="40" spans="2:11" ht="15.75">
      <c r="B40" s="10"/>
      <c r="C40" s="24" t="s">
        <v>148</v>
      </c>
      <c r="D40" s="25" t="s">
        <v>149</v>
      </c>
      <c r="E40" s="26"/>
      <c r="F40" s="83"/>
      <c r="G40" s="32"/>
      <c r="H40" s="84"/>
      <c r="I40" s="24"/>
      <c r="J40" s="27"/>
      <c r="K40" s="85"/>
    </row>
    <row r="41" spans="2:11" ht="15.75">
      <c r="B41" s="10"/>
      <c r="C41" s="24" t="s">
        <v>150</v>
      </c>
      <c r="D41" s="30"/>
      <c r="E41" s="31"/>
      <c r="F41" s="27"/>
      <c r="G41" s="32"/>
      <c r="H41" s="24" t="s">
        <v>272</v>
      </c>
      <c r="I41" s="24"/>
      <c r="J41" s="27"/>
      <c r="K41" s="29"/>
    </row>
    <row r="42" spans="2:11" ht="16.5" thickBot="1">
      <c r="B42" s="10"/>
      <c r="C42" s="24"/>
      <c r="D42" s="30"/>
      <c r="E42" s="31"/>
      <c r="F42" s="27"/>
      <c r="G42" s="28"/>
      <c r="H42" s="24"/>
      <c r="I42" s="24"/>
      <c r="J42" s="27"/>
      <c r="K42" s="29"/>
    </row>
    <row r="43" spans="2:11" ht="16.5" thickTop="1">
      <c r="B43" s="86"/>
      <c r="C43" s="87"/>
      <c r="D43" s="87"/>
      <c r="E43" s="87"/>
      <c r="F43" s="87"/>
      <c r="G43" s="87"/>
      <c r="H43" s="87"/>
      <c r="I43" s="87"/>
      <c r="J43" s="87"/>
      <c r="K43" s="88"/>
    </row>
    <row r="44" spans="2:11" ht="15.75">
      <c r="B44" s="40"/>
      <c r="C44" s="41"/>
      <c r="D44" s="41"/>
      <c r="E44" s="41"/>
      <c r="F44" s="41"/>
      <c r="G44" s="41"/>
      <c r="H44" s="41"/>
      <c r="I44" s="41"/>
      <c r="J44" s="41"/>
      <c r="K44" s="43" t="s">
        <v>152</v>
      </c>
    </row>
    <row r="45" spans="2:11" ht="15.75">
      <c r="B45" s="40"/>
      <c r="C45" s="44" t="s">
        <v>153</v>
      </c>
      <c r="D45" s="44"/>
      <c r="E45" s="44"/>
      <c r="F45" s="44"/>
      <c r="G45" s="44"/>
      <c r="H45" s="134"/>
      <c r="I45" s="134"/>
      <c r="J45" s="134"/>
      <c r="K45" s="46">
        <v>3334607470.01</v>
      </c>
    </row>
    <row r="46" spans="2:11" ht="15.75">
      <c r="B46" s="40"/>
      <c r="C46" s="41"/>
      <c r="D46" s="41"/>
      <c r="E46" s="41"/>
      <c r="F46" s="41"/>
      <c r="G46" s="41"/>
      <c r="H46" s="41"/>
      <c r="I46" s="41"/>
      <c r="J46" s="41"/>
      <c r="K46" s="46"/>
    </row>
    <row r="47" spans="2:11" ht="15.75">
      <c r="B47" s="40"/>
      <c r="C47" s="47" t="s">
        <v>154</v>
      </c>
      <c r="D47" s="47"/>
      <c r="E47" s="47"/>
      <c r="F47" s="47"/>
      <c r="G47" s="47"/>
      <c r="H47" s="41"/>
      <c r="I47" s="41"/>
      <c r="J47" s="41"/>
      <c r="K47" s="46"/>
    </row>
    <row r="48" spans="2:11" ht="15.75">
      <c r="B48" s="40"/>
      <c r="C48" s="41" t="s">
        <v>727</v>
      </c>
      <c r="D48" s="41"/>
      <c r="E48" s="41"/>
      <c r="F48" s="41"/>
      <c r="G48" s="41"/>
      <c r="H48" s="139"/>
      <c r="I48" s="139"/>
      <c r="J48" s="139"/>
      <c r="K48" s="268">
        <v>264835877.65</v>
      </c>
    </row>
    <row r="49" spans="2:11" ht="15.75">
      <c r="B49" s="40"/>
      <c r="C49" s="41" t="s">
        <v>192</v>
      </c>
      <c r="D49" s="41"/>
      <c r="E49" s="41"/>
      <c r="F49" s="41"/>
      <c r="G49" s="41"/>
      <c r="H49" s="134"/>
      <c r="I49" s="134"/>
      <c r="J49" s="134"/>
      <c r="K49" s="269"/>
    </row>
    <row r="50" spans="2:11" ht="15.75">
      <c r="B50" s="40"/>
      <c r="C50" s="41"/>
      <c r="D50" s="41"/>
      <c r="E50" s="41"/>
      <c r="F50" s="41"/>
      <c r="G50" s="41"/>
      <c r="H50" s="45"/>
      <c r="I50" s="45"/>
      <c r="J50" s="45"/>
      <c r="K50" s="46"/>
    </row>
    <row r="51" spans="2:11" ht="15.75">
      <c r="B51" s="40"/>
      <c r="C51" s="44" t="s">
        <v>158</v>
      </c>
      <c r="D51" s="44"/>
      <c r="E51" s="44"/>
      <c r="F51" s="44"/>
      <c r="G51" s="44"/>
      <c r="H51" s="41"/>
      <c r="I51" s="41"/>
      <c r="J51" s="41"/>
      <c r="K51" s="89">
        <f>+K45+K48+K49</f>
        <v>3599443347.6600003</v>
      </c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6"/>
    </row>
    <row r="53" spans="2:11" ht="15.75">
      <c r="B53" s="40"/>
      <c r="C53" s="47" t="s">
        <v>159</v>
      </c>
      <c r="D53" s="47"/>
      <c r="E53" s="47"/>
      <c r="F53" s="47"/>
      <c r="G53" s="47"/>
      <c r="H53" s="41"/>
      <c r="I53" s="41"/>
      <c r="J53" s="41"/>
      <c r="K53" s="46"/>
    </row>
    <row r="54" spans="2:11" ht="15.75">
      <c r="B54" s="40"/>
      <c r="C54" s="41"/>
      <c r="D54" s="41"/>
      <c r="E54" s="41"/>
      <c r="F54" s="41"/>
      <c r="G54" s="41"/>
      <c r="H54" s="134"/>
      <c r="I54" s="134"/>
      <c r="J54" s="134"/>
      <c r="K54" s="270"/>
    </row>
    <row r="55" spans="2:11" ht="15.75">
      <c r="B55" s="40"/>
      <c r="C55" s="41" t="s">
        <v>728</v>
      </c>
      <c r="D55" s="41"/>
      <c r="E55" s="41"/>
      <c r="F55" s="41"/>
      <c r="G55" s="41"/>
      <c r="H55" s="45"/>
      <c r="I55" s="45"/>
      <c r="J55" s="45"/>
      <c r="K55" s="271"/>
    </row>
    <row r="56" spans="2:11" ht="15.75">
      <c r="B56" s="40"/>
      <c r="C56" s="41"/>
      <c r="D56" s="41"/>
      <c r="E56" s="41"/>
      <c r="F56" s="41"/>
      <c r="G56" s="41"/>
      <c r="H56" s="134"/>
      <c r="I56" s="134"/>
      <c r="J56" s="134"/>
      <c r="K56" s="46"/>
    </row>
    <row r="57" spans="2:11" ht="15.75">
      <c r="B57" s="40"/>
      <c r="C57" s="41"/>
      <c r="D57" s="41"/>
      <c r="E57" s="41"/>
      <c r="F57" s="41"/>
      <c r="G57" s="41"/>
      <c r="H57" s="45"/>
      <c r="I57" s="45"/>
      <c r="J57" s="45"/>
      <c r="K57" s="46"/>
    </row>
    <row r="58" spans="2:11" ht="15.75">
      <c r="B58" s="40"/>
      <c r="C58" s="41"/>
      <c r="D58" s="41"/>
      <c r="E58" s="41"/>
      <c r="F58" s="41"/>
      <c r="G58" s="41"/>
      <c r="H58" s="45"/>
      <c r="I58" s="45"/>
      <c r="J58" s="45"/>
      <c r="K58" s="46"/>
    </row>
    <row r="59" spans="2:11" ht="16.5" thickBot="1">
      <c r="B59" s="40"/>
      <c r="C59" s="44" t="s">
        <v>162</v>
      </c>
      <c r="D59" s="44"/>
      <c r="E59" s="44"/>
      <c r="F59" s="44"/>
      <c r="G59" s="44"/>
      <c r="H59" s="134"/>
      <c r="I59" s="134"/>
      <c r="J59" s="134"/>
      <c r="K59" s="52">
        <f>+K51-K54-K55-K57-K58</f>
        <v>3599443347.6600003</v>
      </c>
    </row>
    <row r="60" spans="2:11" ht="16.5" thickTop="1">
      <c r="B60" s="40"/>
      <c r="C60" s="90"/>
      <c r="D60" s="90"/>
      <c r="E60" s="90"/>
      <c r="F60" s="90"/>
      <c r="G60" s="90"/>
      <c r="H60" s="90"/>
      <c r="I60" s="90"/>
      <c r="J60" s="90"/>
      <c r="K60" s="91"/>
    </row>
    <row r="61" spans="2:11" ht="15.75">
      <c r="B61" s="40"/>
      <c r="C61" s="41"/>
      <c r="D61" s="41"/>
      <c r="E61" s="41"/>
      <c r="F61" s="41"/>
      <c r="G61" s="41"/>
      <c r="H61" s="41"/>
      <c r="I61" s="41"/>
      <c r="J61" s="41"/>
      <c r="K61" s="42"/>
    </row>
    <row r="62" spans="2:11" ht="15.75">
      <c r="B62" s="40"/>
      <c r="C62" s="41"/>
      <c r="D62" s="41"/>
      <c r="E62" s="41"/>
      <c r="F62" s="41"/>
      <c r="G62" s="41"/>
      <c r="H62" s="41"/>
      <c r="I62" s="41"/>
      <c r="J62" s="41"/>
      <c r="K62" s="43" t="s">
        <v>163</v>
      </c>
    </row>
    <row r="63" spans="2:11" ht="15.75">
      <c r="B63" s="40"/>
      <c r="C63" s="44" t="s">
        <v>164</v>
      </c>
      <c r="D63" s="44"/>
      <c r="E63" s="44"/>
      <c r="F63" s="44"/>
      <c r="G63" s="44"/>
      <c r="H63" s="134"/>
      <c r="I63" s="134"/>
      <c r="J63" s="134"/>
      <c r="K63" s="46">
        <v>3599443347.66</v>
      </c>
    </row>
    <row r="64" spans="2:11" ht="15.75">
      <c r="B64" s="40"/>
      <c r="C64" s="44"/>
      <c r="D64" s="44"/>
      <c r="E64" s="44"/>
      <c r="F64" s="44"/>
      <c r="G64" s="44"/>
      <c r="H64" s="45"/>
      <c r="I64" s="45"/>
      <c r="J64" s="45"/>
      <c r="K64" s="46"/>
    </row>
    <row r="65" spans="2:11" ht="15.75">
      <c r="B65" s="40"/>
      <c r="C65" s="47" t="s">
        <v>154</v>
      </c>
      <c r="D65" s="47"/>
      <c r="E65" s="47"/>
      <c r="F65" s="47"/>
      <c r="G65" s="47"/>
      <c r="H65" s="41"/>
      <c r="I65" s="41"/>
      <c r="J65" s="41"/>
      <c r="K65" s="54"/>
    </row>
    <row r="66" spans="2:11" ht="15.75">
      <c r="B66" s="40"/>
      <c r="C66" s="41" t="s">
        <v>165</v>
      </c>
      <c r="D66" s="41"/>
      <c r="E66" s="41"/>
      <c r="F66" s="41"/>
      <c r="G66" s="41"/>
      <c r="H66" s="134"/>
      <c r="I66" s="134"/>
      <c r="J66" s="134"/>
      <c r="K66" s="46">
        <v>0</v>
      </c>
    </row>
    <row r="67" spans="2:11" ht="15.75">
      <c r="B67" s="40"/>
      <c r="C67" s="44" t="s">
        <v>158</v>
      </c>
      <c r="D67" s="44"/>
      <c r="E67" s="44"/>
      <c r="F67" s="44"/>
      <c r="G67" s="44"/>
      <c r="H67" s="135"/>
      <c r="I67" s="135"/>
      <c r="J67" s="135"/>
      <c r="K67" s="92">
        <f>SUM(K63:K66)</f>
        <v>3599443347.66</v>
      </c>
    </row>
    <row r="68" spans="2:11" ht="15.75">
      <c r="B68" s="40"/>
      <c r="C68" s="41"/>
      <c r="D68" s="41"/>
      <c r="E68" s="41"/>
      <c r="F68" s="41"/>
      <c r="G68" s="41"/>
      <c r="H68" s="41"/>
      <c r="I68" s="41"/>
      <c r="J68" s="41"/>
      <c r="K68" s="54"/>
    </row>
    <row r="69" spans="2:11" ht="15.75">
      <c r="B69" s="40"/>
      <c r="C69" s="47" t="s">
        <v>159</v>
      </c>
      <c r="D69" s="47"/>
      <c r="E69" s="47"/>
      <c r="F69" s="47"/>
      <c r="G69" s="47"/>
      <c r="H69" s="41"/>
      <c r="I69" s="41"/>
      <c r="J69" s="41"/>
      <c r="K69" s="46"/>
    </row>
    <row r="70" spans="2:11" ht="15.75">
      <c r="B70" s="40"/>
      <c r="C70" s="41" t="s">
        <v>729</v>
      </c>
      <c r="D70" s="41"/>
      <c r="E70" s="41"/>
      <c r="F70" s="41"/>
      <c r="G70" s="41"/>
      <c r="H70" s="135"/>
      <c r="I70" s="135"/>
      <c r="J70" s="135"/>
      <c r="K70" s="46"/>
    </row>
    <row r="71" spans="2:11" ht="15.75">
      <c r="B71" s="40"/>
      <c r="C71" s="41"/>
      <c r="D71" s="41"/>
      <c r="E71" s="41"/>
      <c r="F71" s="41"/>
      <c r="G71" s="41"/>
      <c r="H71" s="57"/>
      <c r="I71" s="57"/>
      <c r="J71" s="57"/>
      <c r="K71" s="46"/>
    </row>
    <row r="72" spans="2:11" ht="16.5" thickBot="1">
      <c r="B72" s="40"/>
      <c r="C72" s="44" t="s">
        <v>162</v>
      </c>
      <c r="D72" s="44"/>
      <c r="E72" s="44"/>
      <c r="F72" s="44"/>
      <c r="G72" s="44"/>
      <c r="H72" s="41"/>
      <c r="I72" s="41"/>
      <c r="J72" s="41"/>
      <c r="K72" s="52">
        <f>SUM(K67-K70)</f>
        <v>3599443347.66</v>
      </c>
    </row>
    <row r="73" spans="2:11" ht="17.25" thickBot="1" thickTop="1">
      <c r="B73" s="60"/>
      <c r="C73" s="61"/>
      <c r="D73" s="61"/>
      <c r="E73" s="61"/>
      <c r="F73" s="61"/>
      <c r="G73" s="61"/>
      <c r="H73" s="62"/>
      <c r="I73" s="62"/>
      <c r="J73" s="62"/>
      <c r="K73" s="63"/>
    </row>
    <row r="74" spans="2:11" ht="16.5" thickTop="1">
      <c r="B74" s="86"/>
      <c r="C74" s="93"/>
      <c r="D74" s="93"/>
      <c r="E74" s="93"/>
      <c r="F74" s="93"/>
      <c r="G74" s="93"/>
      <c r="H74" s="87"/>
      <c r="I74" s="87"/>
      <c r="J74" s="87"/>
      <c r="K74" s="64"/>
    </row>
    <row r="75" spans="2:11" ht="15.75">
      <c r="B75" s="40"/>
      <c r="C75" s="44"/>
      <c r="D75" s="44"/>
      <c r="E75" s="44"/>
      <c r="F75" s="44"/>
      <c r="G75" s="44"/>
      <c r="H75" s="41"/>
      <c r="I75" s="41"/>
      <c r="J75" s="41"/>
      <c r="K75" s="65"/>
    </row>
    <row r="76" spans="2:11" ht="15.75">
      <c r="B76" s="152" t="s">
        <v>723</v>
      </c>
      <c r="C76" s="132"/>
      <c r="D76" s="132"/>
      <c r="E76" s="68"/>
      <c r="F76" s="132" t="s">
        <v>168</v>
      </c>
      <c r="G76" s="132"/>
      <c r="H76" s="132"/>
      <c r="I76" s="71"/>
      <c r="J76" s="67" t="s">
        <v>169</v>
      </c>
      <c r="K76" s="214" t="s">
        <v>677</v>
      </c>
    </row>
    <row r="77" spans="2:11" ht="15.75">
      <c r="B77" s="147" t="s">
        <v>730</v>
      </c>
      <c r="C77" s="133"/>
      <c r="D77" s="133"/>
      <c r="E77" s="45"/>
      <c r="F77" s="133" t="s">
        <v>199</v>
      </c>
      <c r="G77" s="133"/>
      <c r="H77" s="133"/>
      <c r="I77" s="41"/>
      <c r="J77" s="134" t="s">
        <v>172</v>
      </c>
      <c r="K77" s="148"/>
    </row>
    <row r="78" spans="2:11" ht="15.75">
      <c r="B78" s="40"/>
      <c r="C78" s="41"/>
      <c r="D78" s="41"/>
      <c r="E78" s="45"/>
      <c r="F78" s="45"/>
      <c r="G78" s="45"/>
      <c r="H78" s="45"/>
      <c r="I78" s="41"/>
      <c r="J78" s="45"/>
      <c r="K78" s="73"/>
    </row>
    <row r="79" spans="2:11" ht="15.75">
      <c r="B79" s="152" t="s">
        <v>589</v>
      </c>
      <c r="C79" s="132"/>
      <c r="D79" s="132"/>
      <c r="E79" s="68"/>
      <c r="F79" s="132" t="s">
        <v>174</v>
      </c>
      <c r="G79" s="132"/>
      <c r="H79" s="132"/>
      <c r="I79" s="71"/>
      <c r="J79" s="67" t="s">
        <v>175</v>
      </c>
      <c r="K79" s="198" t="s">
        <v>200</v>
      </c>
    </row>
    <row r="80" spans="2:11" ht="15.75">
      <c r="B80" s="147" t="s">
        <v>178</v>
      </c>
      <c r="C80" s="133"/>
      <c r="D80" s="133"/>
      <c r="E80" s="45"/>
      <c r="F80" s="133" t="s">
        <v>178</v>
      </c>
      <c r="G80" s="133"/>
      <c r="H80" s="133"/>
      <c r="I80" s="41"/>
      <c r="J80" s="134" t="s">
        <v>178</v>
      </c>
      <c r="K80" s="148"/>
    </row>
    <row r="81" spans="2:11" ht="15.75">
      <c r="B81" s="40"/>
      <c r="C81" s="44"/>
      <c r="D81" s="44"/>
      <c r="E81" s="44"/>
      <c r="F81" s="44"/>
      <c r="G81" s="44"/>
      <c r="H81" s="41"/>
      <c r="I81" s="41"/>
      <c r="J81" s="41"/>
      <c r="K81" s="94"/>
    </row>
    <row r="82" spans="2:11" ht="16.5" thickBot="1">
      <c r="B82" s="74"/>
      <c r="C82" s="75"/>
      <c r="D82" s="75"/>
      <c r="E82" s="75"/>
      <c r="F82" s="75"/>
      <c r="G82" s="75"/>
      <c r="H82" s="95"/>
      <c r="I82" s="96"/>
      <c r="J82" s="95"/>
      <c r="K82" s="97"/>
    </row>
  </sheetData>
  <protectedRanges>
    <protectedRange sqref="F76 B76 J76" name="Rango1_2_1_2_1_1"/>
    <protectedRange sqref="F79 B79 J79" name="Rango1_2_1_1_1_1_1"/>
    <protectedRange sqref="J40:J42" name="Rango1_1_1_1_1"/>
    <protectedRange sqref="K76" name="Rango1_2_1_3_1"/>
    <protectedRange sqref="K79" name="Rango1_2_1_1"/>
  </protectedRanges>
  <mergeCells count="28">
    <mergeCell ref="B80:D80"/>
    <mergeCell ref="F80:H80"/>
    <mergeCell ref="J80:K80"/>
    <mergeCell ref="B76:D76"/>
    <mergeCell ref="F76:H76"/>
    <mergeCell ref="B77:D77"/>
    <mergeCell ref="F77:H77"/>
    <mergeCell ref="J77:K77"/>
    <mergeCell ref="B79:D79"/>
    <mergeCell ref="F79:H79"/>
    <mergeCell ref="H56:J56"/>
    <mergeCell ref="H59:J59"/>
    <mergeCell ref="H63:J63"/>
    <mergeCell ref="H66:J66"/>
    <mergeCell ref="H67:J67"/>
    <mergeCell ref="H70:J70"/>
    <mergeCell ref="B35:K35"/>
    <mergeCell ref="B36:K36"/>
    <mergeCell ref="H45:J45"/>
    <mergeCell ref="H48:J48"/>
    <mergeCell ref="H49:J49"/>
    <mergeCell ref="H54:J54"/>
    <mergeCell ref="B2:I2"/>
    <mergeCell ref="B4:I4"/>
    <mergeCell ref="F20:I20"/>
    <mergeCell ref="F22:I22"/>
    <mergeCell ref="F23:I23"/>
    <mergeCell ref="B34:K3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7D76-CB19-46E3-A97B-A1E789BB3380}">
  <dimension ref="B2:K72"/>
  <sheetViews>
    <sheetView workbookViewId="0" topLeftCell="A1">
      <selection activeCell="F10" sqref="F10:I1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8.57421875" style="0" customWidth="1"/>
    <col min="11" max="11" width="19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6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61" t="s">
        <v>713</v>
      </c>
      <c r="C4" s="141"/>
      <c r="D4" s="141"/>
      <c r="E4" s="141"/>
      <c r="F4" s="141"/>
      <c r="G4" s="141"/>
      <c r="H4" s="141"/>
      <c r="I4" s="141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1390345486.21</v>
      </c>
      <c r="H8" s="4">
        <v>1390345486.21</v>
      </c>
      <c r="I8" s="4">
        <v>0</v>
      </c>
    </row>
    <row r="10" spans="6:9" ht="15">
      <c r="F10" s="162" t="s">
        <v>714</v>
      </c>
      <c r="G10" s="141"/>
      <c r="H10" s="141"/>
      <c r="I10" s="141"/>
    </row>
    <row r="12" spans="6:9" ht="15">
      <c r="F12" s="162" t="s">
        <v>715</v>
      </c>
      <c r="G12" s="141"/>
      <c r="H12" s="141"/>
      <c r="I12" s="141"/>
    </row>
    <row r="13" spans="6:9" ht="15">
      <c r="F13" s="162" t="s">
        <v>580</v>
      </c>
      <c r="G13" s="141"/>
      <c r="H13" s="141"/>
      <c r="I13" s="141"/>
    </row>
    <row r="14" ht="15.75" thickBot="1"/>
    <row r="15" spans="2:11" ht="15.75">
      <c r="B15" s="6"/>
      <c r="C15" s="8"/>
      <c r="D15" s="8"/>
      <c r="E15" s="8"/>
      <c r="F15" s="8"/>
      <c r="G15" s="8"/>
      <c r="H15" s="8"/>
      <c r="I15" s="8"/>
      <c r="J15" s="8"/>
      <c r="K15" s="9"/>
    </row>
    <row r="16" spans="2:11" ht="15.75">
      <c r="B16" s="10"/>
      <c r="D16" s="11"/>
      <c r="E16" s="11"/>
      <c r="F16" s="11"/>
      <c r="G16" s="11"/>
      <c r="H16" s="11"/>
      <c r="I16" s="11"/>
      <c r="J16" s="11"/>
      <c r="K16" s="12"/>
    </row>
    <row r="17" spans="2:11" ht="15.75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44" t="s">
        <v>141</v>
      </c>
      <c r="C23" s="145"/>
      <c r="D23" s="145"/>
      <c r="E23" s="145"/>
      <c r="F23" s="145"/>
      <c r="G23" s="145"/>
      <c r="H23" s="145"/>
      <c r="I23" s="145"/>
      <c r="J23" s="145"/>
      <c r="K23" s="146"/>
    </row>
    <row r="24" spans="2:11" ht="15">
      <c r="B24" s="136" t="s">
        <v>716</v>
      </c>
      <c r="C24" s="137"/>
      <c r="D24" s="137"/>
      <c r="E24" s="137"/>
      <c r="F24" s="137"/>
      <c r="G24" s="137"/>
      <c r="H24" s="137"/>
      <c r="I24" s="137"/>
      <c r="J24" s="137"/>
      <c r="K24" s="138"/>
    </row>
    <row r="25" spans="2:11" ht="15.75">
      <c r="B25" s="144" t="s">
        <v>717</v>
      </c>
      <c r="C25" s="145"/>
      <c r="D25" s="145"/>
      <c r="E25" s="145"/>
      <c r="F25" s="145"/>
      <c r="G25" s="145"/>
      <c r="H25" s="145"/>
      <c r="I25" s="145"/>
      <c r="J25" s="145"/>
      <c r="K25" s="146"/>
    </row>
    <row r="26" spans="2:11" ht="15.75">
      <c r="B26" s="16"/>
      <c r="C26" s="17"/>
      <c r="D26" s="17"/>
      <c r="E26" s="17"/>
      <c r="F26" s="17"/>
      <c r="G26" s="17"/>
      <c r="H26" s="17"/>
      <c r="I26" s="17"/>
      <c r="J26" s="17"/>
      <c r="K26" s="18"/>
    </row>
    <row r="27" spans="2:11" ht="15.75">
      <c r="B27" s="10"/>
      <c r="C27" s="19" t="s">
        <v>144</v>
      </c>
      <c r="D27" s="19"/>
      <c r="E27" s="19"/>
      <c r="F27" s="19"/>
      <c r="G27" s="19"/>
      <c r="H27" s="19"/>
      <c r="I27" s="19"/>
      <c r="J27" s="19"/>
      <c r="K27" s="20"/>
    </row>
    <row r="28" spans="2:11" ht="15.75">
      <c r="B28" s="10"/>
      <c r="C28" s="19"/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21" t="s">
        <v>718</v>
      </c>
      <c r="D29" s="21"/>
      <c r="E29" s="22"/>
      <c r="F29" s="22"/>
      <c r="G29" s="22"/>
      <c r="H29" s="22"/>
      <c r="I29" s="21" t="s">
        <v>719</v>
      </c>
      <c r="J29" s="21"/>
      <c r="K29" s="267">
        <v>2124001001</v>
      </c>
    </row>
    <row r="30" spans="2:11" ht="15.75">
      <c r="B30" s="10"/>
      <c r="C30" s="24" t="s">
        <v>148</v>
      </c>
      <c r="D30" s="25" t="s">
        <v>149</v>
      </c>
      <c r="E30" s="26"/>
      <c r="F30" s="83"/>
      <c r="G30" s="32"/>
      <c r="H30" s="84"/>
      <c r="I30" s="24"/>
      <c r="J30" s="27"/>
      <c r="K30" s="85"/>
    </row>
    <row r="31" spans="2:11" ht="15.75">
      <c r="B31" s="10"/>
      <c r="C31" s="24" t="s">
        <v>150</v>
      </c>
      <c r="D31" s="30"/>
      <c r="E31" s="31"/>
      <c r="F31" s="27"/>
      <c r="G31" s="32"/>
      <c r="H31" s="24" t="s">
        <v>272</v>
      </c>
      <c r="I31" s="24"/>
      <c r="J31" s="27"/>
      <c r="K31" s="29"/>
    </row>
    <row r="32" spans="2:11" ht="16.5" thickBot="1">
      <c r="B32" s="10"/>
      <c r="C32" s="24"/>
      <c r="D32" s="30"/>
      <c r="E32" s="31"/>
      <c r="F32" s="27"/>
      <c r="G32" s="28"/>
      <c r="H32" s="24"/>
      <c r="I32" s="24"/>
      <c r="J32" s="27"/>
      <c r="K32" s="29"/>
    </row>
    <row r="33" spans="2:11" ht="16.5" thickTop="1">
      <c r="B33" s="86"/>
      <c r="C33" s="87"/>
      <c r="D33" s="87"/>
      <c r="E33" s="87"/>
      <c r="F33" s="87"/>
      <c r="G33" s="87"/>
      <c r="H33" s="87"/>
      <c r="I33" s="87"/>
      <c r="J33" s="87"/>
      <c r="K33" s="88"/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3" t="s">
        <v>152</v>
      </c>
    </row>
    <row r="35" spans="2:11" ht="15.75">
      <c r="B35" s="40"/>
      <c r="C35" s="44" t="s">
        <v>153</v>
      </c>
      <c r="D35" s="44"/>
      <c r="E35" s="44"/>
      <c r="F35" s="44"/>
      <c r="G35" s="44"/>
      <c r="H35" s="134"/>
      <c r="I35" s="134"/>
      <c r="J35" s="134"/>
      <c r="K35" s="46">
        <v>0</v>
      </c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6"/>
    </row>
    <row r="37" spans="2:11" ht="15.75">
      <c r="B37" s="40"/>
      <c r="C37" s="47" t="s">
        <v>154</v>
      </c>
      <c r="D37" s="47"/>
      <c r="E37" s="47"/>
      <c r="F37" s="47"/>
      <c r="G37" s="47"/>
      <c r="H37" s="41"/>
      <c r="I37" s="41"/>
      <c r="J37" s="41"/>
      <c r="K37" s="46"/>
    </row>
    <row r="38" spans="2:11" ht="15.75">
      <c r="B38" s="40"/>
      <c r="C38" s="41" t="s">
        <v>720</v>
      </c>
      <c r="D38" s="41"/>
      <c r="E38" s="41"/>
      <c r="F38" s="41"/>
      <c r="G38" s="41"/>
      <c r="H38" s="139"/>
      <c r="I38" s="139"/>
      <c r="J38" s="139"/>
      <c r="K38" s="268">
        <v>0</v>
      </c>
    </row>
    <row r="39" spans="2:11" ht="15.75">
      <c r="B39" s="40"/>
      <c r="C39" s="41" t="s">
        <v>192</v>
      </c>
      <c r="D39" s="41"/>
      <c r="E39" s="41"/>
      <c r="F39" s="41"/>
      <c r="G39" s="41"/>
      <c r="H39" s="134"/>
      <c r="I39" s="134"/>
      <c r="J39" s="134"/>
      <c r="K39" s="269"/>
    </row>
    <row r="40" spans="2:11" ht="15.75">
      <c r="B40" s="40"/>
      <c r="C40" s="41"/>
      <c r="D40" s="41"/>
      <c r="E40" s="41"/>
      <c r="F40" s="41"/>
      <c r="G40" s="41"/>
      <c r="H40" s="45"/>
      <c r="I40" s="45"/>
      <c r="J40" s="45"/>
      <c r="K40" s="46"/>
    </row>
    <row r="41" spans="2:11" ht="15.75">
      <c r="B41" s="40"/>
      <c r="C41" s="44" t="s">
        <v>158</v>
      </c>
      <c r="D41" s="44"/>
      <c r="E41" s="44"/>
      <c r="F41" s="44"/>
      <c r="G41" s="44"/>
      <c r="H41" s="41"/>
      <c r="I41" s="41"/>
      <c r="J41" s="41"/>
      <c r="K41" s="89">
        <f>+K35+K38+K39</f>
        <v>0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159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195</v>
      </c>
      <c r="D44" s="41"/>
      <c r="E44" s="41"/>
      <c r="F44" s="41"/>
      <c r="G44" s="41"/>
      <c r="H44" s="134"/>
      <c r="I44" s="134"/>
      <c r="J44" s="134"/>
      <c r="K44" s="270">
        <v>0</v>
      </c>
    </row>
    <row r="45" spans="2:11" ht="15.75">
      <c r="B45" s="40"/>
      <c r="C45" s="41" t="s">
        <v>721</v>
      </c>
      <c r="D45" s="41"/>
      <c r="E45" s="41"/>
      <c r="F45" s="41"/>
      <c r="G45" s="41"/>
      <c r="H45" s="45"/>
      <c r="I45" s="45"/>
      <c r="J45" s="45"/>
      <c r="K45" s="271">
        <v>0</v>
      </c>
    </row>
    <row r="46" spans="2:11" ht="15.75">
      <c r="B46" s="40"/>
      <c r="C46" s="41" t="s">
        <v>161</v>
      </c>
      <c r="D46" s="41"/>
      <c r="E46" s="41"/>
      <c r="F46" s="41"/>
      <c r="G46" s="41"/>
      <c r="H46" s="134"/>
      <c r="I46" s="134"/>
      <c r="J46" s="134"/>
      <c r="K46" s="46"/>
    </row>
    <row r="47" spans="2:11" ht="15.75">
      <c r="B47" s="40"/>
      <c r="C47" s="41"/>
      <c r="D47" s="41"/>
      <c r="E47" s="41"/>
      <c r="F47" s="41"/>
      <c r="G47" s="41"/>
      <c r="H47" s="45"/>
      <c r="I47" s="45"/>
      <c r="J47" s="45"/>
      <c r="K47" s="46"/>
    </row>
    <row r="48" spans="2:11" ht="15.75">
      <c r="B48" s="40"/>
      <c r="C48" s="41" t="s">
        <v>722</v>
      </c>
      <c r="D48" s="41"/>
      <c r="E48" s="41"/>
      <c r="F48" s="41"/>
      <c r="G48" s="41"/>
      <c r="H48" s="45"/>
      <c r="I48" s="45"/>
      <c r="J48" s="45"/>
      <c r="K48" s="46"/>
    </row>
    <row r="49" spans="2:11" ht="16.5" thickBot="1">
      <c r="B49" s="40"/>
      <c r="C49" s="44" t="s">
        <v>162</v>
      </c>
      <c r="D49" s="44"/>
      <c r="E49" s="44"/>
      <c r="F49" s="44"/>
      <c r="G49" s="44"/>
      <c r="H49" s="134"/>
      <c r="I49" s="134"/>
      <c r="J49" s="134"/>
      <c r="K49" s="52">
        <f>SUM(K44-K47)</f>
        <v>0</v>
      </c>
    </row>
    <row r="50" spans="2:11" ht="16.5" thickTop="1">
      <c r="B50" s="40"/>
      <c r="C50" s="90"/>
      <c r="D50" s="90"/>
      <c r="E50" s="90"/>
      <c r="F50" s="90"/>
      <c r="G50" s="90"/>
      <c r="H50" s="90"/>
      <c r="I50" s="90"/>
      <c r="J50" s="90"/>
      <c r="K50" s="91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2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3" t="s">
        <v>163</v>
      </c>
    </row>
    <row r="53" spans="2:11" ht="15.75">
      <c r="B53" s="40"/>
      <c r="C53" s="44" t="s">
        <v>164</v>
      </c>
      <c r="D53" s="44"/>
      <c r="E53" s="44"/>
      <c r="F53" s="44"/>
      <c r="G53" s="44"/>
      <c r="H53" s="134"/>
      <c r="I53" s="134"/>
      <c r="J53" s="134"/>
      <c r="K53" s="46">
        <v>0</v>
      </c>
    </row>
    <row r="54" spans="2:11" ht="15.75">
      <c r="B54" s="40"/>
      <c r="C54" s="44"/>
      <c r="D54" s="44"/>
      <c r="E54" s="44"/>
      <c r="F54" s="44"/>
      <c r="G54" s="44"/>
      <c r="H54" s="45"/>
      <c r="I54" s="45"/>
      <c r="J54" s="45"/>
      <c r="K54" s="46"/>
    </row>
    <row r="55" spans="2:11" ht="15.75">
      <c r="B55" s="40"/>
      <c r="C55" s="47" t="s">
        <v>154</v>
      </c>
      <c r="D55" s="47"/>
      <c r="E55" s="47"/>
      <c r="F55" s="47"/>
      <c r="G55" s="47"/>
      <c r="H55" s="41"/>
      <c r="I55" s="41"/>
      <c r="J55" s="41"/>
      <c r="K55" s="54"/>
    </row>
    <row r="56" spans="2:11" ht="15.75">
      <c r="B56" s="40"/>
      <c r="C56" s="41" t="s">
        <v>165</v>
      </c>
      <c r="D56" s="41"/>
      <c r="E56" s="41"/>
      <c r="F56" s="41"/>
      <c r="G56" s="41"/>
      <c r="H56" s="134"/>
      <c r="I56" s="134"/>
      <c r="J56" s="134"/>
      <c r="K56" s="46">
        <v>0</v>
      </c>
    </row>
    <row r="57" spans="2:11" ht="15.75">
      <c r="B57" s="40"/>
      <c r="C57" s="44" t="s">
        <v>158</v>
      </c>
      <c r="D57" s="44"/>
      <c r="E57" s="44"/>
      <c r="F57" s="44"/>
      <c r="G57" s="44"/>
      <c r="H57" s="135"/>
      <c r="I57" s="135"/>
      <c r="J57" s="135"/>
      <c r="K57" s="92">
        <f>SUM(K53:K56)</f>
        <v>0</v>
      </c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54"/>
    </row>
    <row r="59" spans="2:11" ht="15.75">
      <c r="B59" s="40"/>
      <c r="C59" s="47" t="s">
        <v>159</v>
      </c>
      <c r="D59" s="47"/>
      <c r="E59" s="47"/>
      <c r="F59" s="47"/>
      <c r="G59" s="47"/>
      <c r="H59" s="41"/>
      <c r="I59" s="41"/>
      <c r="J59" s="41"/>
      <c r="K59" s="46"/>
    </row>
    <row r="60" spans="2:11" ht="15.75">
      <c r="B60" s="40"/>
      <c r="C60" s="41" t="s">
        <v>238</v>
      </c>
      <c r="D60" s="41"/>
      <c r="E60" s="41"/>
      <c r="F60" s="41"/>
      <c r="G60" s="41"/>
      <c r="H60" s="135"/>
      <c r="I60" s="135"/>
      <c r="J60" s="135"/>
      <c r="K60" s="46">
        <v>0</v>
      </c>
    </row>
    <row r="61" spans="2:11" ht="15.75">
      <c r="B61" s="40"/>
      <c r="C61" s="41"/>
      <c r="D61" s="41"/>
      <c r="E61" s="41"/>
      <c r="F61" s="41"/>
      <c r="G61" s="41"/>
      <c r="H61" s="57"/>
      <c r="I61" s="57"/>
      <c r="J61" s="57"/>
      <c r="K61" s="46"/>
    </row>
    <row r="62" spans="2:11" ht="16.5" thickBot="1">
      <c r="B62" s="40"/>
      <c r="C62" s="44" t="s">
        <v>162</v>
      </c>
      <c r="D62" s="44"/>
      <c r="E62" s="44"/>
      <c r="F62" s="44"/>
      <c r="G62" s="44"/>
      <c r="H62" s="41"/>
      <c r="I62" s="41"/>
      <c r="J62" s="41"/>
      <c r="K62" s="52">
        <f>SUM(K57-K60)</f>
        <v>0</v>
      </c>
    </row>
    <row r="63" spans="2:11" ht="17.25" thickBot="1" thickTop="1">
      <c r="B63" s="60"/>
      <c r="C63" s="61"/>
      <c r="D63" s="61"/>
      <c r="E63" s="61"/>
      <c r="F63" s="61"/>
      <c r="G63" s="61"/>
      <c r="H63" s="62"/>
      <c r="I63" s="62"/>
      <c r="J63" s="62"/>
      <c r="K63" s="63"/>
    </row>
    <row r="64" spans="2:11" ht="16.5" thickTop="1">
      <c r="B64" s="86"/>
      <c r="C64" s="93"/>
      <c r="D64" s="93"/>
      <c r="E64" s="93"/>
      <c r="F64" s="93"/>
      <c r="G64" s="93"/>
      <c r="H64" s="87"/>
      <c r="I64" s="87"/>
      <c r="J64" s="87"/>
      <c r="K64" s="64"/>
    </row>
    <row r="65" spans="2:11" ht="15.75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152" t="s">
        <v>723</v>
      </c>
      <c r="C66" s="132"/>
      <c r="D66" s="132"/>
      <c r="E66" s="68"/>
      <c r="F66" s="132" t="s">
        <v>168</v>
      </c>
      <c r="G66" s="132"/>
      <c r="H66" s="132"/>
      <c r="I66" s="71"/>
      <c r="J66" s="67" t="s">
        <v>169</v>
      </c>
      <c r="K66" s="72"/>
    </row>
    <row r="67" spans="2:11" ht="15.75">
      <c r="B67" s="40"/>
      <c r="C67" s="104" t="s">
        <v>170</v>
      </c>
      <c r="D67" s="104"/>
      <c r="E67" s="45"/>
      <c r="F67" s="133" t="s">
        <v>199</v>
      </c>
      <c r="G67" s="133"/>
      <c r="H67" s="133"/>
      <c r="I67" s="41"/>
      <c r="J67" s="134" t="s">
        <v>172</v>
      </c>
      <c r="K67" s="148"/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152" t="s">
        <v>589</v>
      </c>
      <c r="C69" s="132"/>
      <c r="D69" s="132"/>
      <c r="E69" s="68"/>
      <c r="F69" s="132" t="s">
        <v>174</v>
      </c>
      <c r="G69" s="132"/>
      <c r="H69" s="132"/>
      <c r="I69" s="71"/>
      <c r="J69" s="67" t="s">
        <v>175</v>
      </c>
      <c r="K69" s="72"/>
    </row>
    <row r="70" spans="2:11" ht="15.75">
      <c r="B70" s="147" t="s">
        <v>176</v>
      </c>
      <c r="C70" s="133"/>
      <c r="D70" s="133"/>
      <c r="E70" s="45"/>
      <c r="F70" s="133" t="s">
        <v>178</v>
      </c>
      <c r="G70" s="133"/>
      <c r="H70" s="133"/>
      <c r="I70" s="41"/>
      <c r="J70" s="134" t="s">
        <v>178</v>
      </c>
      <c r="K70" s="148"/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94"/>
    </row>
    <row r="72" spans="2:11" ht="16.5" thickBot="1">
      <c r="B72" s="74"/>
      <c r="C72" s="75"/>
      <c r="D72" s="75"/>
      <c r="E72" s="75"/>
      <c r="F72" s="75"/>
      <c r="G72" s="75"/>
      <c r="H72" s="95"/>
      <c r="I72" s="96"/>
      <c r="J72" s="95"/>
      <c r="K72" s="97"/>
    </row>
  </sheetData>
  <protectedRanges>
    <protectedRange sqref="F66 B66 J66" name="Rango1_2_1_2_1_1"/>
    <protectedRange sqref="F69 B69 J69" name="Rango1_2_1_1_1_1_1"/>
    <protectedRange sqref="J30:J32" name="Rango1_1_1_1_1"/>
  </protectedRanges>
  <mergeCells count="27">
    <mergeCell ref="B70:D70"/>
    <mergeCell ref="F70:H70"/>
    <mergeCell ref="J70:K70"/>
    <mergeCell ref="B66:D66"/>
    <mergeCell ref="F66:H66"/>
    <mergeCell ref="F67:H67"/>
    <mergeCell ref="J67:K67"/>
    <mergeCell ref="B69:D69"/>
    <mergeCell ref="F69:H69"/>
    <mergeCell ref="H46:J46"/>
    <mergeCell ref="H49:J49"/>
    <mergeCell ref="H53:J53"/>
    <mergeCell ref="H56:J56"/>
    <mergeCell ref="H57:J57"/>
    <mergeCell ref="H60:J60"/>
    <mergeCell ref="B24:K24"/>
    <mergeCell ref="B25:K25"/>
    <mergeCell ref="H35:J35"/>
    <mergeCell ref="H38:J38"/>
    <mergeCell ref="H39:J39"/>
    <mergeCell ref="H44:J44"/>
    <mergeCell ref="B2:I2"/>
    <mergeCell ref="B4:I4"/>
    <mergeCell ref="F10:I10"/>
    <mergeCell ref="F12:I12"/>
    <mergeCell ref="F13:I13"/>
    <mergeCell ref="B23:K2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4198-A036-40D9-813F-9A4BEB72A7EA}">
  <dimension ref="B2:K71"/>
  <sheetViews>
    <sheetView workbookViewId="0" topLeftCell="A1">
      <selection activeCell="K68" sqref="K6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240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225540</v>
      </c>
      <c r="H8" s="81">
        <v>225540</v>
      </c>
      <c r="I8" s="81">
        <v>0</v>
      </c>
    </row>
    <row r="10" spans="7:8" ht="15">
      <c r="G10" s="102">
        <f>SUM(G9:G9)</f>
        <v>0</v>
      </c>
      <c r="H10" s="102">
        <f>SUM(H9:H9)</f>
        <v>0</v>
      </c>
    </row>
    <row r="11" spans="6:9" ht="15">
      <c r="F11" s="143" t="s">
        <v>241</v>
      </c>
      <c r="G11" s="141"/>
      <c r="H11" s="141"/>
      <c r="I11" s="141"/>
    </row>
    <row r="13" spans="6:9" ht="15">
      <c r="F13" s="143" t="s">
        <v>242</v>
      </c>
      <c r="G13" s="141"/>
      <c r="H13" s="141"/>
      <c r="I13" s="141"/>
    </row>
    <row r="14" spans="6:9" ht="15">
      <c r="F14" s="143" t="s">
        <v>222</v>
      </c>
      <c r="G14" s="141"/>
      <c r="H14" s="141"/>
      <c r="I14" s="141"/>
    </row>
    <row r="15" ht="15.75" thickBot="1"/>
    <row r="16" spans="2:11" ht="15.75">
      <c r="B16" s="6"/>
      <c r="C16" s="98"/>
      <c r="D16" s="8"/>
      <c r="E16" s="8"/>
      <c r="F16" s="8"/>
      <c r="G16" s="8"/>
      <c r="H16" s="8"/>
      <c r="I16" s="8"/>
      <c r="J16" s="8"/>
      <c r="K16" s="9"/>
    </row>
    <row r="17" spans="2:11" ht="15.75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44" t="s">
        <v>141</v>
      </c>
      <c r="C23" s="145"/>
      <c r="D23" s="145"/>
      <c r="E23" s="145"/>
      <c r="F23" s="145"/>
      <c r="G23" s="145"/>
      <c r="H23" s="145"/>
      <c r="I23" s="145"/>
      <c r="J23" s="145"/>
      <c r="K23" s="146"/>
    </row>
    <row r="24" spans="2:11" ht="15">
      <c r="B24" s="136" t="s">
        <v>218</v>
      </c>
      <c r="C24" s="137"/>
      <c r="D24" s="137"/>
      <c r="E24" s="137"/>
      <c r="F24" s="137"/>
      <c r="G24" s="137"/>
      <c r="H24" s="137"/>
      <c r="I24" s="137"/>
      <c r="J24" s="137"/>
      <c r="K24" s="138"/>
    </row>
    <row r="25" spans="2:11" ht="15.75">
      <c r="B25" s="16"/>
      <c r="C25" s="17"/>
      <c r="D25" s="17"/>
      <c r="E25" s="163" t="s">
        <v>243</v>
      </c>
      <c r="F25" s="163"/>
      <c r="G25" s="163"/>
      <c r="H25" s="163"/>
      <c r="I25" s="163"/>
      <c r="J25" s="163"/>
      <c r="K25" s="18"/>
    </row>
    <row r="26" spans="2:11" ht="15.75">
      <c r="B26" s="16"/>
      <c r="C26" s="17"/>
      <c r="D26" s="17"/>
      <c r="E26" s="17"/>
      <c r="F26" s="17"/>
      <c r="G26" s="17"/>
      <c r="H26" s="17"/>
      <c r="I26" s="17"/>
      <c r="J26" s="17"/>
      <c r="K26" s="18"/>
    </row>
    <row r="27" spans="2:11" ht="15.75">
      <c r="B27" s="10"/>
      <c r="C27" s="19" t="s">
        <v>144</v>
      </c>
      <c r="D27" s="19"/>
      <c r="E27" s="19"/>
      <c r="F27" s="19"/>
      <c r="G27" s="19"/>
      <c r="H27" s="19"/>
      <c r="I27" s="19"/>
      <c r="J27" s="19"/>
      <c r="K27" s="20"/>
    </row>
    <row r="28" spans="2:11" ht="15.75">
      <c r="B28" s="10"/>
      <c r="C28" s="21" t="s">
        <v>244</v>
      </c>
      <c r="D28" s="21"/>
      <c r="E28" s="22"/>
      <c r="F28" s="22"/>
      <c r="G28" s="22"/>
      <c r="H28" s="22"/>
      <c r="I28" s="21"/>
      <c r="J28" s="99" t="s">
        <v>210</v>
      </c>
      <c r="K28" s="23"/>
    </row>
    <row r="29" spans="2:11" ht="15.75">
      <c r="B29" s="10"/>
      <c r="C29" s="24" t="s">
        <v>148</v>
      </c>
      <c r="D29" s="25" t="s">
        <v>149</v>
      </c>
      <c r="E29" s="26"/>
      <c r="F29" s="83"/>
      <c r="G29" s="32"/>
      <c r="H29" s="84"/>
      <c r="I29" s="24"/>
      <c r="J29" s="27"/>
      <c r="K29" s="29"/>
    </row>
    <row r="30" spans="2:11" ht="15.75">
      <c r="B30" s="10"/>
      <c r="C30" s="24" t="s">
        <v>150</v>
      </c>
      <c r="D30" s="30"/>
      <c r="E30" s="31"/>
      <c r="F30" s="27"/>
      <c r="G30" s="32"/>
      <c r="H30" s="24" t="s">
        <v>190</v>
      </c>
      <c r="I30" s="24"/>
      <c r="J30" s="27"/>
      <c r="K30" s="29"/>
    </row>
    <row r="31" spans="2:11" ht="16.5" thickBot="1">
      <c r="B31" s="10"/>
      <c r="C31" s="24"/>
      <c r="D31" s="30"/>
      <c r="E31" s="31"/>
      <c r="F31" s="27"/>
      <c r="G31" s="28"/>
      <c r="H31" s="24"/>
      <c r="I31" s="24"/>
      <c r="J31" s="27"/>
      <c r="K31" s="29"/>
    </row>
    <row r="32" spans="2:11" ht="16.5" thickTop="1">
      <c r="B32" s="86"/>
      <c r="C32" s="87"/>
      <c r="D32" s="87"/>
      <c r="E32" s="87"/>
      <c r="F32" s="87"/>
      <c r="G32" s="87"/>
      <c r="H32" s="87"/>
      <c r="I32" s="87"/>
      <c r="J32" s="87"/>
      <c r="K32" s="88"/>
    </row>
    <row r="33" spans="2:11" ht="15.75">
      <c r="B33" s="40"/>
      <c r="C33" s="41"/>
      <c r="D33" s="41"/>
      <c r="E33" s="41"/>
      <c r="F33" s="41"/>
      <c r="G33" s="41"/>
      <c r="H33" s="41"/>
      <c r="I33" s="41"/>
      <c r="J33" s="41"/>
      <c r="K33" s="43" t="s">
        <v>152</v>
      </c>
    </row>
    <row r="34" spans="2:11" ht="15.75">
      <c r="B34" s="40"/>
      <c r="C34" s="44" t="s">
        <v>153</v>
      </c>
      <c r="D34" s="44"/>
      <c r="E34" s="44"/>
      <c r="F34" s="44"/>
      <c r="G34" s="44"/>
      <c r="H34" s="134"/>
      <c r="I34" s="134"/>
      <c r="J34" s="134"/>
      <c r="K34" s="46">
        <v>0</v>
      </c>
    </row>
    <row r="35" spans="2:11" ht="15.75">
      <c r="B35" s="40"/>
      <c r="C35" s="41"/>
      <c r="D35" s="41"/>
      <c r="E35" s="41"/>
      <c r="F35" s="41"/>
      <c r="G35" s="41"/>
      <c r="H35" s="41"/>
      <c r="I35" s="41"/>
      <c r="J35" s="41"/>
      <c r="K35" s="46"/>
    </row>
    <row r="36" spans="2:11" ht="15.75">
      <c r="B36" s="40"/>
      <c r="C36" s="47" t="s">
        <v>154</v>
      </c>
      <c r="D36" s="47"/>
      <c r="E36" s="47"/>
      <c r="F36" s="47"/>
      <c r="G36" s="47"/>
      <c r="H36" s="41"/>
      <c r="I36" s="41"/>
      <c r="J36" s="41"/>
      <c r="K36" s="46"/>
    </row>
    <row r="37" spans="2:11" ht="15.75">
      <c r="B37" s="40"/>
      <c r="C37" s="41" t="s">
        <v>211</v>
      </c>
      <c r="D37" s="41"/>
      <c r="E37" s="41"/>
      <c r="F37" s="41"/>
      <c r="G37" s="41"/>
      <c r="H37" s="139"/>
      <c r="I37" s="139"/>
      <c r="J37" s="139"/>
      <c r="K37" s="46"/>
    </row>
    <row r="38" spans="2:11" ht="15.75">
      <c r="B38" s="40"/>
      <c r="C38" s="41" t="s">
        <v>192</v>
      </c>
      <c r="D38" s="41"/>
      <c r="E38" s="41"/>
      <c r="F38" s="41"/>
      <c r="G38" s="41"/>
      <c r="H38" s="134"/>
      <c r="I38" s="134"/>
      <c r="J38" s="134"/>
      <c r="K38" s="46"/>
    </row>
    <row r="39" spans="2:11" ht="15.75">
      <c r="B39" s="40"/>
      <c r="C39" s="41"/>
      <c r="D39" s="41"/>
      <c r="E39" s="41"/>
      <c r="F39" s="41"/>
      <c r="G39" s="41"/>
      <c r="H39" s="45"/>
      <c r="I39" s="45"/>
      <c r="J39" s="45"/>
      <c r="K39" s="46"/>
    </row>
    <row r="40" spans="2:11" ht="15.75">
      <c r="B40" s="40"/>
      <c r="C40" s="44" t="s">
        <v>158</v>
      </c>
      <c r="D40" s="44"/>
      <c r="E40" s="44"/>
      <c r="F40" s="44"/>
      <c r="G40" s="44"/>
      <c r="H40" s="41"/>
      <c r="I40" s="41"/>
      <c r="J40" s="41"/>
      <c r="K40" s="89">
        <f>+K34+K37</f>
        <v>0</v>
      </c>
    </row>
    <row r="41" spans="2:11" ht="15.75">
      <c r="B41" s="40"/>
      <c r="C41" s="41"/>
      <c r="D41" s="41"/>
      <c r="E41" s="41"/>
      <c r="F41" s="41"/>
      <c r="G41" s="41"/>
      <c r="H41" s="41"/>
      <c r="I41" s="41"/>
      <c r="J41" s="41"/>
      <c r="K41" s="46"/>
    </row>
    <row r="42" spans="2:11" ht="15.75">
      <c r="B42" s="40"/>
      <c r="C42" s="47" t="s">
        <v>159</v>
      </c>
      <c r="D42" s="47"/>
      <c r="E42" s="47"/>
      <c r="F42" s="47"/>
      <c r="G42" s="47"/>
      <c r="H42" s="41"/>
      <c r="I42" s="41"/>
      <c r="J42" s="41"/>
      <c r="K42" s="46"/>
    </row>
    <row r="43" spans="2:11" ht="15.75">
      <c r="B43" s="40"/>
      <c r="C43" s="41" t="s">
        <v>212</v>
      </c>
      <c r="D43" s="41"/>
      <c r="E43" s="41"/>
      <c r="F43" s="41"/>
      <c r="G43" s="41"/>
      <c r="H43" s="134"/>
      <c r="I43" s="134"/>
      <c r="J43" s="134"/>
      <c r="K43" s="46">
        <v>0</v>
      </c>
    </row>
    <row r="44" spans="2:11" ht="15.75">
      <c r="B44" s="40"/>
      <c r="C44" s="41" t="s">
        <v>194</v>
      </c>
      <c r="D44" s="41"/>
      <c r="E44" s="41"/>
      <c r="F44" s="41"/>
      <c r="G44" s="41"/>
      <c r="H44" s="45"/>
      <c r="I44" s="45"/>
      <c r="J44" s="45"/>
      <c r="K44" s="46">
        <v>0</v>
      </c>
    </row>
    <row r="45" spans="2:11" ht="15.75">
      <c r="B45" s="40"/>
      <c r="C45" s="41" t="s">
        <v>161</v>
      </c>
      <c r="D45" s="41"/>
      <c r="E45" s="41"/>
      <c r="F45" s="41"/>
      <c r="G45" s="41"/>
      <c r="H45" s="134"/>
      <c r="I45" s="134"/>
      <c r="J45" s="134"/>
      <c r="K45" s="46"/>
    </row>
    <row r="46" spans="2:11" ht="15.75">
      <c r="B46" s="40"/>
      <c r="C46" s="41" t="s">
        <v>195</v>
      </c>
      <c r="D46" s="41"/>
      <c r="E46" s="41"/>
      <c r="F46" s="41"/>
      <c r="G46" s="41"/>
      <c r="H46" s="45"/>
      <c r="I46" s="45"/>
      <c r="J46" s="45"/>
      <c r="K46" s="46"/>
    </row>
    <row r="47" spans="2:11" ht="15.75">
      <c r="B47" s="40"/>
      <c r="C47" s="41"/>
      <c r="D47" s="41"/>
      <c r="E47" s="41"/>
      <c r="F47" s="41"/>
      <c r="G47" s="41"/>
      <c r="H47" s="45"/>
      <c r="I47" s="45"/>
      <c r="J47" s="45"/>
      <c r="K47" s="46"/>
    </row>
    <row r="48" spans="2:11" ht="16.5" thickBot="1">
      <c r="B48" s="40"/>
      <c r="C48" s="44" t="s">
        <v>162</v>
      </c>
      <c r="D48" s="44"/>
      <c r="E48" s="44"/>
      <c r="F48" s="44"/>
      <c r="G48" s="44"/>
      <c r="H48" s="134"/>
      <c r="I48" s="134"/>
      <c r="J48" s="134"/>
      <c r="K48" s="52">
        <f>+K40-K43-K46</f>
        <v>0</v>
      </c>
    </row>
    <row r="49" spans="2:11" ht="16.5" thickTop="1">
      <c r="B49" s="40"/>
      <c r="C49" s="90"/>
      <c r="D49" s="90"/>
      <c r="E49" s="90"/>
      <c r="F49" s="90"/>
      <c r="G49" s="90"/>
      <c r="H49" s="90"/>
      <c r="I49" s="90"/>
      <c r="J49" s="90"/>
      <c r="K49" s="91"/>
    </row>
    <row r="50" spans="2:11" ht="15.75">
      <c r="B50" s="40"/>
      <c r="C50" s="41"/>
      <c r="D50" s="41"/>
      <c r="E50" s="41"/>
      <c r="F50" s="41"/>
      <c r="G50" s="41"/>
      <c r="H50" s="41"/>
      <c r="I50" s="41"/>
      <c r="J50" s="41"/>
      <c r="K50" s="42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3" t="s">
        <v>163</v>
      </c>
    </row>
    <row r="52" spans="2:11" ht="15.75">
      <c r="B52" s="40"/>
      <c r="C52" s="44" t="s">
        <v>164</v>
      </c>
      <c r="D52" s="44"/>
      <c r="E52" s="44"/>
      <c r="F52" s="44"/>
      <c r="G52" s="44"/>
      <c r="H52" s="134"/>
      <c r="I52" s="134"/>
      <c r="J52" s="134"/>
      <c r="K52" s="46">
        <v>0</v>
      </c>
    </row>
    <row r="53" spans="2:11" ht="15.75">
      <c r="B53" s="40"/>
      <c r="C53" s="44"/>
      <c r="D53" s="44"/>
      <c r="E53" s="44"/>
      <c r="F53" s="44"/>
      <c r="G53" s="44"/>
      <c r="H53" s="45"/>
      <c r="I53" s="45"/>
      <c r="J53" s="45"/>
      <c r="K53" s="46">
        <v>0</v>
      </c>
    </row>
    <row r="54" spans="2:11" ht="15.75">
      <c r="B54" s="40"/>
      <c r="C54" s="47" t="s">
        <v>154</v>
      </c>
      <c r="D54" s="47"/>
      <c r="E54" s="47"/>
      <c r="F54" s="47"/>
      <c r="G54" s="47"/>
      <c r="H54" s="41"/>
      <c r="I54" s="41"/>
      <c r="J54" s="41"/>
      <c r="K54" s="54"/>
    </row>
    <row r="55" spans="2:11" ht="15.75">
      <c r="B55" s="40"/>
      <c r="C55" s="41" t="s">
        <v>213</v>
      </c>
      <c r="D55" s="41"/>
      <c r="E55" s="41"/>
      <c r="F55" s="41"/>
      <c r="G55" s="41"/>
      <c r="H55" s="134"/>
      <c r="I55" s="134"/>
      <c r="J55" s="134"/>
      <c r="K55" s="46">
        <v>0</v>
      </c>
    </row>
    <row r="56" spans="2:11" ht="15.75">
      <c r="B56" s="40"/>
      <c r="C56" s="44" t="s">
        <v>158</v>
      </c>
      <c r="D56" s="44"/>
      <c r="E56" s="44"/>
      <c r="F56" s="44"/>
      <c r="G56" s="44"/>
      <c r="H56" s="135"/>
      <c r="I56" s="135"/>
      <c r="J56" s="135"/>
      <c r="K56" s="92">
        <f>SUM(K52:K55)</f>
        <v>0</v>
      </c>
    </row>
    <row r="57" spans="2:11" ht="15.75">
      <c r="B57" s="40"/>
      <c r="C57" s="41"/>
      <c r="D57" s="41"/>
      <c r="E57" s="41"/>
      <c r="F57" s="41"/>
      <c r="G57" s="41"/>
      <c r="H57" s="41"/>
      <c r="I57" s="41"/>
      <c r="J57" s="41"/>
      <c r="K57" s="54"/>
    </row>
    <row r="58" spans="2:11" ht="15.75">
      <c r="B58" s="40"/>
      <c r="C58" s="47" t="s">
        <v>159</v>
      </c>
      <c r="D58" s="47"/>
      <c r="E58" s="47"/>
      <c r="F58" s="47"/>
      <c r="G58" s="47"/>
      <c r="H58" s="41"/>
      <c r="I58" s="41"/>
      <c r="J58" s="41"/>
      <c r="K58" s="46"/>
    </row>
    <row r="59" spans="2:11" ht="15.75">
      <c r="B59" s="40"/>
      <c r="C59" s="41" t="s">
        <v>214</v>
      </c>
      <c r="D59" s="41"/>
      <c r="E59" s="41"/>
      <c r="F59" s="41"/>
      <c r="G59" s="41"/>
      <c r="H59" s="135"/>
      <c r="I59" s="135"/>
      <c r="J59" s="135"/>
      <c r="K59" s="46">
        <v>0</v>
      </c>
    </row>
    <row r="60" spans="2:11" ht="15.75">
      <c r="B60" s="40"/>
      <c r="C60" s="41"/>
      <c r="D60" s="41"/>
      <c r="E60" s="41"/>
      <c r="F60" s="41"/>
      <c r="G60" s="41"/>
      <c r="H60" s="57"/>
      <c r="I60" s="57"/>
      <c r="J60" s="57"/>
      <c r="K60" s="46"/>
    </row>
    <row r="61" spans="2:11" ht="16.5" thickBot="1">
      <c r="B61" s="40"/>
      <c r="C61" s="44" t="s">
        <v>162</v>
      </c>
      <c r="D61" s="44"/>
      <c r="E61" s="44"/>
      <c r="F61" s="44"/>
      <c r="G61" s="44"/>
      <c r="H61" s="41"/>
      <c r="I61" s="41"/>
      <c r="J61" s="41"/>
      <c r="K61" s="52">
        <f>SUM(K56-K59)</f>
        <v>0</v>
      </c>
    </row>
    <row r="62" spans="2:11" ht="17.25" thickBot="1" thickTop="1">
      <c r="B62" s="60"/>
      <c r="C62" s="61"/>
      <c r="D62" s="61"/>
      <c r="E62" s="61"/>
      <c r="F62" s="61"/>
      <c r="G62" s="61"/>
      <c r="H62" s="62"/>
      <c r="I62" s="62"/>
      <c r="J62" s="62"/>
      <c r="K62" s="63"/>
    </row>
    <row r="63" spans="2:11" ht="16.5" thickTop="1">
      <c r="B63" s="86"/>
      <c r="C63" s="93"/>
      <c r="D63" s="93"/>
      <c r="E63" s="93"/>
      <c r="F63" s="93"/>
      <c r="G63" s="93"/>
      <c r="H63" s="87"/>
      <c r="I63" s="87"/>
      <c r="J63" s="87"/>
      <c r="K63" s="64"/>
    </row>
    <row r="64" spans="2:11" ht="15.75">
      <c r="B64" s="40"/>
      <c r="C64" s="44"/>
      <c r="D64" s="44"/>
      <c r="E64" s="44"/>
      <c r="F64" s="44"/>
      <c r="G64" s="44"/>
      <c r="H64" s="41"/>
      <c r="I64" s="41"/>
      <c r="J64" s="41"/>
      <c r="K64" s="65"/>
    </row>
    <row r="65" spans="2:11" ht="15.75">
      <c r="B65" s="152" t="s">
        <v>215</v>
      </c>
      <c r="C65" s="132"/>
      <c r="D65" s="132"/>
      <c r="E65" s="68"/>
      <c r="F65" s="132" t="s">
        <v>168</v>
      </c>
      <c r="G65" s="132"/>
      <c r="H65" s="132"/>
      <c r="I65" s="71"/>
      <c r="J65" s="67" t="s">
        <v>216</v>
      </c>
      <c r="K65" s="214" t="s">
        <v>677</v>
      </c>
    </row>
    <row r="66" spans="2:11" ht="15.75">
      <c r="B66" s="147" t="s">
        <v>170</v>
      </c>
      <c r="C66" s="133"/>
      <c r="D66" s="133"/>
      <c r="E66" s="45"/>
      <c r="F66" s="133" t="s">
        <v>199</v>
      </c>
      <c r="G66" s="133"/>
      <c r="H66" s="133"/>
      <c r="I66" s="41"/>
      <c r="J66" s="134" t="s">
        <v>172</v>
      </c>
      <c r="K66" s="148"/>
    </row>
    <row r="67" spans="2:11" ht="15.75">
      <c r="B67" s="40"/>
      <c r="C67" s="41"/>
      <c r="D67" s="41"/>
      <c r="E67" s="45"/>
      <c r="F67" s="45"/>
      <c r="G67" s="45"/>
      <c r="H67" s="45"/>
      <c r="I67" s="41"/>
      <c r="J67" s="45"/>
      <c r="K67" s="73"/>
    </row>
    <row r="68" spans="2:11" ht="15.75">
      <c r="B68" s="100"/>
      <c r="C68" s="69" t="s">
        <v>173</v>
      </c>
      <c r="D68" s="69"/>
      <c r="E68" s="68"/>
      <c r="F68" s="132" t="s">
        <v>174</v>
      </c>
      <c r="G68" s="132"/>
      <c r="H68" s="132"/>
      <c r="I68" s="71"/>
      <c r="J68" s="67" t="s">
        <v>217</v>
      </c>
      <c r="K68" s="198" t="s">
        <v>200</v>
      </c>
    </row>
    <row r="69" spans="2:11" ht="15.75">
      <c r="B69" s="147" t="s">
        <v>176</v>
      </c>
      <c r="C69" s="133"/>
      <c r="D69" s="133"/>
      <c r="E69" s="45"/>
      <c r="F69" s="133" t="s">
        <v>178</v>
      </c>
      <c r="G69" s="133"/>
      <c r="H69" s="133"/>
      <c r="I69" s="41"/>
      <c r="J69" s="134" t="s">
        <v>178</v>
      </c>
      <c r="K69" s="148"/>
    </row>
    <row r="70" spans="2:11" ht="15.75">
      <c r="B70" s="40"/>
      <c r="C70" s="44"/>
      <c r="D70" s="44"/>
      <c r="E70" s="44"/>
      <c r="F70" s="44"/>
      <c r="G70" s="44"/>
      <c r="H70" s="41"/>
      <c r="I70" s="41"/>
      <c r="J70" s="41"/>
      <c r="K70" s="94"/>
    </row>
    <row r="71" spans="2:11" ht="16.5" thickBot="1">
      <c r="B71" s="74"/>
      <c r="C71" s="75"/>
      <c r="D71" s="75"/>
      <c r="E71" s="75"/>
      <c r="F71" s="75"/>
      <c r="G71" s="75"/>
      <c r="H71" s="95"/>
      <c r="I71" s="96"/>
      <c r="J71" s="95"/>
      <c r="K71" s="97"/>
    </row>
  </sheetData>
  <protectedRanges>
    <protectedRange sqref="F65 J65" name="Rango1_2_1_3_1_1"/>
    <protectedRange sqref="F68 C68 J68" name="Rango1_2_1_1_1_1_1"/>
    <protectedRange sqref="J31" name="Rango1_1_2_1_1"/>
    <protectedRange sqref="B65" name="Rango1_2_1_2_1_1_1"/>
    <protectedRange sqref="J29:J30" name="Rango1_1_1_1"/>
    <protectedRange sqref="K65" name="Rango1_2_1_3_1"/>
    <protectedRange sqref="K68" name="Rango1_2_1_1_1"/>
  </protectedRanges>
  <mergeCells count="27">
    <mergeCell ref="B23:K23"/>
    <mergeCell ref="B2:I2"/>
    <mergeCell ref="B4:I4"/>
    <mergeCell ref="F11:I11"/>
    <mergeCell ref="F13:I13"/>
    <mergeCell ref="F14:I14"/>
    <mergeCell ref="H59:J59"/>
    <mergeCell ref="B24:K24"/>
    <mergeCell ref="E25:J25"/>
    <mergeCell ref="H34:J34"/>
    <mergeCell ref="H37:J37"/>
    <mergeCell ref="H38:J38"/>
    <mergeCell ref="H43:J43"/>
    <mergeCell ref="H45:J45"/>
    <mergeCell ref="H48:J48"/>
    <mergeCell ref="H52:J52"/>
    <mergeCell ref="H55:J55"/>
    <mergeCell ref="H56:J56"/>
    <mergeCell ref="B69:D69"/>
    <mergeCell ref="F69:H69"/>
    <mergeCell ref="J69:K69"/>
    <mergeCell ref="B65:D65"/>
    <mergeCell ref="F65:H65"/>
    <mergeCell ref="B66:D66"/>
    <mergeCell ref="F66:H66"/>
    <mergeCell ref="J66:K66"/>
    <mergeCell ref="F68:H6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B60A-38A0-4796-A5C9-1C1266E46384}">
  <dimension ref="B2:K201"/>
  <sheetViews>
    <sheetView workbookViewId="0" topLeftCell="A132">
      <selection activeCell="K198" sqref="K19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60" t="s">
        <v>0</v>
      </c>
      <c r="C2" s="141"/>
      <c r="D2" s="141"/>
      <c r="E2" s="141"/>
      <c r="F2" s="141"/>
      <c r="G2" s="141"/>
      <c r="H2" s="141"/>
      <c r="I2" s="141"/>
    </row>
    <row r="3" ht="15" customHeight="1" hidden="1"/>
    <row r="4" spans="2:9" ht="16.5" customHeight="1">
      <c r="B4" s="161" t="s">
        <v>591</v>
      </c>
      <c r="C4" s="141"/>
      <c r="D4" s="141"/>
      <c r="E4" s="141"/>
      <c r="F4" s="141"/>
      <c r="G4" s="141"/>
      <c r="H4" s="141"/>
      <c r="I4" s="141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5524866885.3</v>
      </c>
      <c r="H8" s="4">
        <v>5524866885.3</v>
      </c>
      <c r="I8" s="4">
        <v>0</v>
      </c>
    </row>
    <row r="9" spans="2:9" ht="63.75">
      <c r="B9" s="2">
        <v>45293</v>
      </c>
      <c r="C9" s="3">
        <v>79271</v>
      </c>
      <c r="D9" s="3" t="s">
        <v>10</v>
      </c>
      <c r="E9" s="3" t="s">
        <v>11</v>
      </c>
      <c r="G9" s="4">
        <v>0</v>
      </c>
      <c r="H9" s="4">
        <v>23097294.05</v>
      </c>
      <c r="I9" s="4">
        <v>-23097294.05</v>
      </c>
    </row>
    <row r="10" spans="2:9" ht="38.25">
      <c r="B10" s="2">
        <v>45294</v>
      </c>
      <c r="C10" s="3">
        <v>79463</v>
      </c>
      <c r="D10" s="3" t="s">
        <v>180</v>
      </c>
      <c r="E10" s="3" t="s">
        <v>13</v>
      </c>
      <c r="G10" s="4">
        <v>10453049.81</v>
      </c>
      <c r="H10" s="4">
        <v>0</v>
      </c>
      <c r="I10" s="4">
        <v>-12644244.24</v>
      </c>
    </row>
    <row r="11" spans="2:9" ht="38.25">
      <c r="B11" s="2">
        <v>45295</v>
      </c>
      <c r="C11" s="3">
        <v>79464</v>
      </c>
      <c r="D11" s="3" t="s">
        <v>180</v>
      </c>
      <c r="E11" s="3" t="s">
        <v>320</v>
      </c>
      <c r="G11" s="4">
        <v>1599402.42</v>
      </c>
      <c r="H11" s="4">
        <v>0</v>
      </c>
      <c r="I11" s="4">
        <v>-11044841.82</v>
      </c>
    </row>
    <row r="12" spans="2:9" ht="38.25">
      <c r="B12" s="2">
        <v>45299</v>
      </c>
      <c r="C12" s="3">
        <v>79467</v>
      </c>
      <c r="D12" s="3" t="s">
        <v>180</v>
      </c>
      <c r="E12" s="3" t="s">
        <v>14</v>
      </c>
      <c r="G12" s="4">
        <v>5103600</v>
      </c>
      <c r="H12" s="4">
        <v>0</v>
      </c>
      <c r="I12" s="4">
        <v>-5941241.82</v>
      </c>
    </row>
    <row r="13" spans="2:9" ht="38.25">
      <c r="B13" s="2">
        <v>45299</v>
      </c>
      <c r="C13" s="3">
        <v>79468</v>
      </c>
      <c r="D13" s="3" t="s">
        <v>180</v>
      </c>
      <c r="E13" s="3" t="s">
        <v>346</v>
      </c>
      <c r="G13" s="4">
        <v>11997780.61</v>
      </c>
      <c r="H13" s="4">
        <v>0</v>
      </c>
      <c r="I13" s="4">
        <v>6056538.79</v>
      </c>
    </row>
    <row r="14" spans="2:9" ht="15">
      <c r="B14" s="2">
        <v>45302</v>
      </c>
      <c r="C14" s="3">
        <v>79696</v>
      </c>
      <c r="D14" s="3" t="s">
        <v>18</v>
      </c>
      <c r="E14" s="3" t="s">
        <v>592</v>
      </c>
      <c r="G14" s="4">
        <v>0</v>
      </c>
      <c r="H14" s="4">
        <v>1458286.11</v>
      </c>
      <c r="I14" s="4">
        <v>4598252.68</v>
      </c>
    </row>
    <row r="15" spans="2:9" ht="15">
      <c r="B15" s="2">
        <v>45302</v>
      </c>
      <c r="C15" s="3">
        <v>79700</v>
      </c>
      <c r="D15" s="3" t="s">
        <v>18</v>
      </c>
      <c r="E15" s="3" t="s">
        <v>593</v>
      </c>
      <c r="G15" s="4">
        <v>0</v>
      </c>
      <c r="H15" s="4">
        <v>18180683.74</v>
      </c>
      <c r="I15" s="4">
        <v>-13582431.06</v>
      </c>
    </row>
    <row r="16" spans="2:9" ht="15">
      <c r="B16" s="2">
        <v>45302</v>
      </c>
      <c r="C16" s="3">
        <v>80155</v>
      </c>
      <c r="D16" s="3" t="s">
        <v>594</v>
      </c>
      <c r="E16" s="3" t="s">
        <v>595</v>
      </c>
      <c r="G16" s="4">
        <v>0</v>
      </c>
      <c r="H16" s="4">
        <v>1762915.41</v>
      </c>
      <c r="I16" s="4">
        <v>-15438131.49</v>
      </c>
    </row>
    <row r="17" spans="2:9" ht="15">
      <c r="B17" s="2">
        <v>45302</v>
      </c>
      <c r="C17" s="3">
        <v>80155</v>
      </c>
      <c r="D17" s="3" t="s">
        <v>594</v>
      </c>
      <c r="E17" s="3" t="s">
        <v>595</v>
      </c>
      <c r="G17" s="4">
        <v>0</v>
      </c>
      <c r="H17" s="4">
        <v>92785.02</v>
      </c>
      <c r="I17" s="4">
        <v>-15438131.49</v>
      </c>
    </row>
    <row r="18" spans="2:9" ht="15">
      <c r="B18" s="2">
        <v>45303</v>
      </c>
      <c r="C18" s="3">
        <v>79702</v>
      </c>
      <c r="D18" s="3" t="s">
        <v>18</v>
      </c>
      <c r="E18" s="3" t="s">
        <v>596</v>
      </c>
      <c r="G18" s="4">
        <v>0</v>
      </c>
      <c r="H18" s="4">
        <v>113000</v>
      </c>
      <c r="I18" s="4">
        <v>-15556131.49</v>
      </c>
    </row>
    <row r="19" spans="2:9" ht="15">
      <c r="B19" s="2">
        <v>45303</v>
      </c>
      <c r="C19" s="3">
        <v>79702</v>
      </c>
      <c r="D19" s="3" t="s">
        <v>18</v>
      </c>
      <c r="E19" s="3" t="s">
        <v>596</v>
      </c>
      <c r="G19" s="4">
        <v>0</v>
      </c>
      <c r="H19" s="4">
        <v>5000</v>
      </c>
      <c r="I19" s="4">
        <v>-15556131.49</v>
      </c>
    </row>
    <row r="20" spans="2:9" ht="15">
      <c r="B20" s="2">
        <v>45303</v>
      </c>
      <c r="C20" s="3">
        <v>79704</v>
      </c>
      <c r="D20" s="3" t="s">
        <v>18</v>
      </c>
      <c r="E20" s="3" t="s">
        <v>597</v>
      </c>
      <c r="G20" s="4">
        <v>0</v>
      </c>
      <c r="H20" s="4">
        <v>90400</v>
      </c>
      <c r="I20" s="4">
        <v>-15650531.49</v>
      </c>
    </row>
    <row r="21" spans="2:9" ht="15">
      <c r="B21" s="2">
        <v>45303</v>
      </c>
      <c r="C21" s="3">
        <v>79704</v>
      </c>
      <c r="D21" s="3" t="s">
        <v>18</v>
      </c>
      <c r="E21" s="3" t="s">
        <v>597</v>
      </c>
      <c r="G21" s="4">
        <v>0</v>
      </c>
      <c r="H21" s="4">
        <v>4000</v>
      </c>
      <c r="I21" s="4">
        <v>-15650531.49</v>
      </c>
    </row>
    <row r="22" spans="2:9" ht="15">
      <c r="B22" s="2">
        <v>45303</v>
      </c>
      <c r="C22" s="3">
        <v>79709</v>
      </c>
      <c r="D22" s="3" t="s">
        <v>18</v>
      </c>
      <c r="E22" s="3" t="s">
        <v>598</v>
      </c>
      <c r="G22" s="4">
        <v>0</v>
      </c>
      <c r="H22" s="4">
        <v>626491.14</v>
      </c>
      <c r="I22" s="4">
        <v>-16277022.63</v>
      </c>
    </row>
    <row r="23" spans="2:9" ht="15">
      <c r="B23" s="2">
        <v>45303</v>
      </c>
      <c r="C23" s="3">
        <v>79716</v>
      </c>
      <c r="D23" s="3" t="s">
        <v>18</v>
      </c>
      <c r="E23" s="3" t="s">
        <v>599</v>
      </c>
      <c r="G23" s="4">
        <v>0</v>
      </c>
      <c r="H23" s="4">
        <v>121151.23</v>
      </c>
      <c r="I23" s="4">
        <v>-16403631.12</v>
      </c>
    </row>
    <row r="24" spans="2:9" ht="15">
      <c r="B24" s="2">
        <v>45303</v>
      </c>
      <c r="C24" s="3">
        <v>79716</v>
      </c>
      <c r="D24" s="3" t="s">
        <v>18</v>
      </c>
      <c r="E24" s="3" t="s">
        <v>599</v>
      </c>
      <c r="G24" s="4">
        <v>0</v>
      </c>
      <c r="H24" s="4">
        <v>5457.26</v>
      </c>
      <c r="I24" s="4">
        <v>-16403631.12</v>
      </c>
    </row>
    <row r="25" spans="2:9" ht="15">
      <c r="B25" s="2">
        <v>45303</v>
      </c>
      <c r="C25" s="3">
        <v>79720</v>
      </c>
      <c r="D25" s="3" t="s">
        <v>10</v>
      </c>
      <c r="E25" s="3" t="s">
        <v>600</v>
      </c>
      <c r="G25" s="4">
        <v>0</v>
      </c>
      <c r="H25" s="4">
        <v>2416600</v>
      </c>
      <c r="I25" s="4">
        <v>-18820231.12</v>
      </c>
    </row>
    <row r="26" spans="2:9" ht="15">
      <c r="B26" s="2">
        <v>45303</v>
      </c>
      <c r="C26" s="3">
        <v>79816</v>
      </c>
      <c r="D26" s="3" t="s">
        <v>18</v>
      </c>
      <c r="E26" s="3" t="s">
        <v>601</v>
      </c>
      <c r="G26" s="4">
        <v>0</v>
      </c>
      <c r="H26" s="4">
        <v>555504.73</v>
      </c>
      <c r="I26" s="4">
        <v>-19375735.85</v>
      </c>
    </row>
    <row r="27" spans="2:9" ht="15">
      <c r="B27" s="2">
        <v>45306</v>
      </c>
      <c r="C27" s="3">
        <v>79494</v>
      </c>
      <c r="D27" s="3" t="s">
        <v>18</v>
      </c>
      <c r="E27" s="3" t="s">
        <v>602</v>
      </c>
      <c r="G27" s="4">
        <v>0</v>
      </c>
      <c r="H27" s="4">
        <v>22596</v>
      </c>
      <c r="I27" s="4">
        <v>-19400515.85</v>
      </c>
    </row>
    <row r="28" spans="2:9" ht="15">
      <c r="B28" s="2">
        <v>45306</v>
      </c>
      <c r="C28" s="3">
        <v>79494</v>
      </c>
      <c r="D28" s="3" t="s">
        <v>18</v>
      </c>
      <c r="E28" s="3" t="s">
        <v>602</v>
      </c>
      <c r="G28" s="4">
        <v>0</v>
      </c>
      <c r="H28" s="4">
        <v>2184</v>
      </c>
      <c r="I28" s="4">
        <v>-19400515.85</v>
      </c>
    </row>
    <row r="29" spans="2:9" ht="15">
      <c r="B29" s="2">
        <v>45306</v>
      </c>
      <c r="C29" s="3">
        <v>79725</v>
      </c>
      <c r="D29" s="3" t="s">
        <v>18</v>
      </c>
      <c r="E29" s="3" t="s">
        <v>603</v>
      </c>
      <c r="G29" s="4">
        <v>0</v>
      </c>
      <c r="H29" s="4">
        <v>10003.49</v>
      </c>
      <c r="I29" s="4">
        <v>-19602273.35</v>
      </c>
    </row>
    <row r="30" spans="2:9" ht="15">
      <c r="B30" s="2">
        <v>45306</v>
      </c>
      <c r="C30" s="3">
        <v>79725</v>
      </c>
      <c r="D30" s="3" t="s">
        <v>18</v>
      </c>
      <c r="E30" s="3" t="s">
        <v>603</v>
      </c>
      <c r="G30" s="4">
        <v>0</v>
      </c>
      <c r="H30" s="4">
        <v>191754.01</v>
      </c>
      <c r="I30" s="4">
        <v>-19602273.35</v>
      </c>
    </row>
    <row r="31" spans="2:9" ht="15">
      <c r="B31" s="2">
        <v>45306</v>
      </c>
      <c r="C31" s="3">
        <v>79727</v>
      </c>
      <c r="D31" s="3" t="s">
        <v>18</v>
      </c>
      <c r="E31" s="3" t="s">
        <v>604</v>
      </c>
      <c r="G31" s="4">
        <v>0</v>
      </c>
      <c r="H31" s="4">
        <v>465909.31</v>
      </c>
      <c r="I31" s="4">
        <v>-24351273.35</v>
      </c>
    </row>
    <row r="32" spans="2:9" ht="15">
      <c r="B32" s="2">
        <v>45306</v>
      </c>
      <c r="C32" s="3">
        <v>79727</v>
      </c>
      <c r="D32" s="3" t="s">
        <v>18</v>
      </c>
      <c r="E32" s="3" t="s">
        <v>604</v>
      </c>
      <c r="G32" s="4">
        <v>0</v>
      </c>
      <c r="H32" s="4">
        <v>4283090.69</v>
      </c>
      <c r="I32" s="4">
        <v>-24351273.35</v>
      </c>
    </row>
    <row r="33" spans="2:9" ht="15">
      <c r="B33" s="2">
        <v>45306</v>
      </c>
      <c r="C33" s="3">
        <v>79733</v>
      </c>
      <c r="D33" s="3" t="s">
        <v>18</v>
      </c>
      <c r="E33" s="3" t="s">
        <v>605</v>
      </c>
      <c r="G33" s="4">
        <v>0</v>
      </c>
      <c r="H33" s="4">
        <v>7400.87</v>
      </c>
      <c r="I33" s="4">
        <v>-24443448.24</v>
      </c>
    </row>
    <row r="34" spans="2:9" ht="15">
      <c r="B34" s="2">
        <v>45306</v>
      </c>
      <c r="C34" s="3">
        <v>79733</v>
      </c>
      <c r="D34" s="3" t="s">
        <v>18</v>
      </c>
      <c r="E34" s="3" t="s">
        <v>605</v>
      </c>
      <c r="G34" s="4">
        <v>0</v>
      </c>
      <c r="H34" s="4">
        <v>84774.02</v>
      </c>
      <c r="I34" s="4">
        <v>-24443448.24</v>
      </c>
    </row>
    <row r="35" spans="2:9" ht="15">
      <c r="B35" s="2">
        <v>45306</v>
      </c>
      <c r="C35" s="3">
        <v>79734</v>
      </c>
      <c r="D35" s="3" t="s">
        <v>18</v>
      </c>
      <c r="E35" s="3" t="s">
        <v>606</v>
      </c>
      <c r="G35" s="4">
        <v>0</v>
      </c>
      <c r="H35" s="4">
        <v>56500</v>
      </c>
      <c r="I35" s="4">
        <v>-24502448.24</v>
      </c>
    </row>
    <row r="36" spans="2:9" ht="15">
      <c r="B36" s="2">
        <v>45306</v>
      </c>
      <c r="C36" s="3">
        <v>79734</v>
      </c>
      <c r="D36" s="3" t="s">
        <v>18</v>
      </c>
      <c r="E36" s="3" t="s">
        <v>606</v>
      </c>
      <c r="G36" s="4">
        <v>0</v>
      </c>
      <c r="H36" s="4">
        <v>2500</v>
      </c>
      <c r="I36" s="4">
        <v>-24502448.24</v>
      </c>
    </row>
    <row r="37" spans="2:9" ht="15">
      <c r="B37" s="2">
        <v>45306</v>
      </c>
      <c r="C37" s="3">
        <v>79851</v>
      </c>
      <c r="D37" s="3" t="s">
        <v>18</v>
      </c>
      <c r="E37" s="3" t="s">
        <v>607</v>
      </c>
      <c r="G37" s="4">
        <v>0</v>
      </c>
      <c r="H37" s="4">
        <v>815281.49</v>
      </c>
      <c r="I37" s="4">
        <v>-47411746.85</v>
      </c>
    </row>
    <row r="38" spans="2:9" ht="15">
      <c r="B38" s="2">
        <v>45306</v>
      </c>
      <c r="C38" s="3">
        <v>79851</v>
      </c>
      <c r="D38" s="3" t="s">
        <v>18</v>
      </c>
      <c r="E38" s="3" t="s">
        <v>607</v>
      </c>
      <c r="G38" s="4">
        <v>0</v>
      </c>
      <c r="H38" s="4">
        <v>22094017.12</v>
      </c>
      <c r="I38" s="4">
        <v>-47411746.85</v>
      </c>
    </row>
    <row r="39" spans="2:9" ht="38.25">
      <c r="B39" s="2">
        <v>45307</v>
      </c>
      <c r="C39" s="3">
        <v>79470</v>
      </c>
      <c r="D39" s="3" t="s">
        <v>180</v>
      </c>
      <c r="E39" s="3" t="s">
        <v>407</v>
      </c>
      <c r="G39" s="4">
        <v>24711341.79</v>
      </c>
      <c r="H39" s="4">
        <v>0</v>
      </c>
      <c r="I39" s="4">
        <v>-22700405.06</v>
      </c>
    </row>
    <row r="40" spans="2:9" ht="15">
      <c r="B40" s="2">
        <v>45307</v>
      </c>
      <c r="C40" s="3">
        <v>79737</v>
      </c>
      <c r="D40" s="3" t="s">
        <v>18</v>
      </c>
      <c r="E40" s="3" t="s">
        <v>608</v>
      </c>
      <c r="G40" s="4">
        <v>0</v>
      </c>
      <c r="H40" s="4">
        <v>90400</v>
      </c>
      <c r="I40" s="4">
        <v>-22794805.06</v>
      </c>
    </row>
    <row r="41" spans="2:9" ht="15">
      <c r="B41" s="2">
        <v>45307</v>
      </c>
      <c r="C41" s="3">
        <v>79737</v>
      </c>
      <c r="D41" s="3" t="s">
        <v>18</v>
      </c>
      <c r="E41" s="3" t="s">
        <v>608</v>
      </c>
      <c r="G41" s="4">
        <v>0</v>
      </c>
      <c r="H41" s="4">
        <v>4000</v>
      </c>
      <c r="I41" s="4">
        <v>-22794805.06</v>
      </c>
    </row>
    <row r="42" spans="2:9" ht="15">
      <c r="B42" s="2">
        <v>45308</v>
      </c>
      <c r="C42" s="3">
        <v>79739</v>
      </c>
      <c r="D42" s="3" t="s">
        <v>18</v>
      </c>
      <c r="E42" s="3" t="s">
        <v>609</v>
      </c>
      <c r="G42" s="4">
        <v>0</v>
      </c>
      <c r="H42" s="4">
        <v>124711.02</v>
      </c>
      <c r="I42" s="4">
        <v>-22958314.96</v>
      </c>
    </row>
    <row r="43" spans="2:9" ht="15">
      <c r="B43" s="2">
        <v>45308</v>
      </c>
      <c r="C43" s="3">
        <v>79739</v>
      </c>
      <c r="D43" s="3" t="s">
        <v>18</v>
      </c>
      <c r="E43" s="3" t="s">
        <v>609</v>
      </c>
      <c r="G43" s="4">
        <v>0</v>
      </c>
      <c r="H43" s="4">
        <v>38798.88</v>
      </c>
      <c r="I43" s="4">
        <v>-22958314.96</v>
      </c>
    </row>
    <row r="44" spans="2:9" ht="15">
      <c r="B44" s="2">
        <v>45308</v>
      </c>
      <c r="C44" s="3">
        <v>79815</v>
      </c>
      <c r="D44" s="3" t="s">
        <v>18</v>
      </c>
      <c r="E44" s="3" t="s">
        <v>610</v>
      </c>
      <c r="G44" s="4">
        <v>0</v>
      </c>
      <c r="H44" s="4">
        <v>2980183.78</v>
      </c>
      <c r="I44" s="4">
        <v>-57048866.77</v>
      </c>
    </row>
    <row r="45" spans="2:9" ht="15">
      <c r="B45" s="2">
        <v>45308</v>
      </c>
      <c r="C45" s="3">
        <v>79815</v>
      </c>
      <c r="D45" s="3" t="s">
        <v>18</v>
      </c>
      <c r="E45" s="3" t="s">
        <v>610</v>
      </c>
      <c r="G45" s="4">
        <v>0</v>
      </c>
      <c r="H45" s="4">
        <v>31110368.03</v>
      </c>
      <c r="I45" s="4">
        <v>-57048866.77</v>
      </c>
    </row>
    <row r="46" spans="2:9" ht="15">
      <c r="B46" s="2">
        <v>45308</v>
      </c>
      <c r="C46" s="3">
        <v>80026</v>
      </c>
      <c r="D46" s="3" t="s">
        <v>10</v>
      </c>
      <c r="E46" s="3" t="s">
        <v>414</v>
      </c>
      <c r="G46" s="4">
        <v>0</v>
      </c>
      <c r="H46" s="4">
        <v>24711341.79</v>
      </c>
      <c r="I46" s="4">
        <v>-81760208.56</v>
      </c>
    </row>
    <row r="47" spans="2:9" ht="38.25">
      <c r="B47" s="2">
        <v>45308</v>
      </c>
      <c r="C47" s="3">
        <v>80040</v>
      </c>
      <c r="D47" s="3" t="s">
        <v>180</v>
      </c>
      <c r="E47" s="3" t="s">
        <v>415</v>
      </c>
      <c r="G47" s="4">
        <v>0</v>
      </c>
      <c r="H47" s="4">
        <v>7239532.53</v>
      </c>
      <c r="I47" s="4">
        <v>-88999741.09</v>
      </c>
    </row>
    <row r="48" spans="2:9" ht="15">
      <c r="B48" s="2">
        <v>45309</v>
      </c>
      <c r="C48" s="3">
        <v>79741</v>
      </c>
      <c r="D48" s="3" t="s">
        <v>18</v>
      </c>
      <c r="E48" s="3" t="s">
        <v>611</v>
      </c>
      <c r="G48" s="4">
        <v>0</v>
      </c>
      <c r="H48" s="4">
        <v>113000</v>
      </c>
      <c r="I48" s="4">
        <v>-89117741.09</v>
      </c>
    </row>
    <row r="49" spans="2:9" ht="15">
      <c r="B49" s="2">
        <v>45309</v>
      </c>
      <c r="C49" s="3">
        <v>79741</v>
      </c>
      <c r="D49" s="3" t="s">
        <v>18</v>
      </c>
      <c r="E49" s="3" t="s">
        <v>611</v>
      </c>
      <c r="G49" s="4">
        <v>0</v>
      </c>
      <c r="H49" s="4">
        <v>5000</v>
      </c>
      <c r="I49" s="4">
        <v>-89117741.09</v>
      </c>
    </row>
    <row r="50" spans="2:9" ht="15">
      <c r="B50" s="2">
        <v>45310</v>
      </c>
      <c r="C50" s="3">
        <v>79742</v>
      </c>
      <c r="D50" s="3" t="s">
        <v>18</v>
      </c>
      <c r="E50" s="3" t="s">
        <v>612</v>
      </c>
      <c r="G50" s="4">
        <v>0</v>
      </c>
      <c r="H50" s="4">
        <v>226000</v>
      </c>
      <c r="I50" s="4">
        <v>-89353741.09</v>
      </c>
    </row>
    <row r="51" spans="2:9" ht="15">
      <c r="B51" s="2">
        <v>45310</v>
      </c>
      <c r="C51" s="3">
        <v>79742</v>
      </c>
      <c r="D51" s="3" t="s">
        <v>18</v>
      </c>
      <c r="E51" s="3" t="s">
        <v>612</v>
      </c>
      <c r="G51" s="4">
        <v>0</v>
      </c>
      <c r="H51" s="4">
        <v>10000</v>
      </c>
      <c r="I51" s="4">
        <v>-89353741.09</v>
      </c>
    </row>
    <row r="52" spans="2:9" ht="15">
      <c r="B52" s="2">
        <v>45310</v>
      </c>
      <c r="C52" s="3">
        <v>79743</v>
      </c>
      <c r="D52" s="3" t="s">
        <v>18</v>
      </c>
      <c r="E52" s="3" t="s">
        <v>613</v>
      </c>
      <c r="G52" s="4">
        <v>0</v>
      </c>
      <c r="H52" s="4">
        <v>113000</v>
      </c>
      <c r="I52" s="4">
        <v>-89471741.09</v>
      </c>
    </row>
    <row r="53" spans="2:9" ht="15">
      <c r="B53" s="2">
        <v>45310</v>
      </c>
      <c r="C53" s="3">
        <v>79743</v>
      </c>
      <c r="D53" s="3" t="s">
        <v>18</v>
      </c>
      <c r="E53" s="3" t="s">
        <v>613</v>
      </c>
      <c r="G53" s="4">
        <v>0</v>
      </c>
      <c r="H53" s="4">
        <v>5000</v>
      </c>
      <c r="I53" s="4">
        <v>-89471741.09</v>
      </c>
    </row>
    <row r="54" spans="2:9" ht="15">
      <c r="B54" s="2">
        <v>45310</v>
      </c>
      <c r="C54" s="3">
        <v>79746</v>
      </c>
      <c r="D54" s="3" t="s">
        <v>18</v>
      </c>
      <c r="E54" s="3" t="s">
        <v>614</v>
      </c>
      <c r="G54" s="4">
        <v>0</v>
      </c>
      <c r="H54" s="4">
        <v>322418.6</v>
      </c>
      <c r="I54" s="4">
        <v>-89811129.09</v>
      </c>
    </row>
    <row r="55" spans="2:9" ht="15">
      <c r="B55" s="2">
        <v>45310</v>
      </c>
      <c r="C55" s="3">
        <v>79746</v>
      </c>
      <c r="D55" s="3" t="s">
        <v>18</v>
      </c>
      <c r="E55" s="3" t="s">
        <v>614</v>
      </c>
      <c r="G55" s="4">
        <v>0</v>
      </c>
      <c r="H55" s="4">
        <v>16969.4</v>
      </c>
      <c r="I55" s="4">
        <v>-89811129.09</v>
      </c>
    </row>
    <row r="56" spans="2:9" ht="38.25">
      <c r="B56" s="2">
        <v>45310</v>
      </c>
      <c r="C56" s="3">
        <v>79825</v>
      </c>
      <c r="D56" s="3" t="s">
        <v>180</v>
      </c>
      <c r="E56" s="3" t="s">
        <v>426</v>
      </c>
      <c r="G56" s="4">
        <v>58801893.6</v>
      </c>
      <c r="H56" s="4">
        <v>0</v>
      </c>
      <c r="I56" s="4">
        <v>-31009235.49</v>
      </c>
    </row>
    <row r="57" spans="2:9" ht="38.25">
      <c r="B57" s="2">
        <v>45310</v>
      </c>
      <c r="C57" s="3">
        <v>79826</v>
      </c>
      <c r="D57" s="3" t="s">
        <v>180</v>
      </c>
      <c r="E57" s="3" t="s">
        <v>427</v>
      </c>
      <c r="G57" s="4">
        <v>553882.5</v>
      </c>
      <c r="H57" s="4">
        <v>0</v>
      </c>
      <c r="I57" s="4">
        <v>-30455352.99</v>
      </c>
    </row>
    <row r="58" spans="2:9" ht="15">
      <c r="B58" s="2">
        <v>45313</v>
      </c>
      <c r="C58" s="3">
        <v>79749</v>
      </c>
      <c r="D58" s="3" t="s">
        <v>18</v>
      </c>
      <c r="E58" s="3" t="s">
        <v>615</v>
      </c>
      <c r="G58" s="4">
        <v>0</v>
      </c>
      <c r="H58" s="4">
        <v>99252.5</v>
      </c>
      <c r="I58" s="4">
        <v>-30554605.49</v>
      </c>
    </row>
    <row r="59" spans="2:9" ht="15">
      <c r="B59" s="2">
        <v>45313</v>
      </c>
      <c r="C59" s="3">
        <v>79750</v>
      </c>
      <c r="D59" s="3" t="s">
        <v>18</v>
      </c>
      <c r="E59" s="3" t="s">
        <v>616</v>
      </c>
      <c r="G59" s="4">
        <v>0</v>
      </c>
      <c r="H59" s="4">
        <v>7300</v>
      </c>
      <c r="I59" s="4">
        <v>-30561905.49</v>
      </c>
    </row>
    <row r="60" spans="2:9" ht="15">
      <c r="B60" s="2">
        <v>45313</v>
      </c>
      <c r="C60" s="3">
        <v>79751</v>
      </c>
      <c r="D60" s="3" t="s">
        <v>18</v>
      </c>
      <c r="E60" s="3" t="s">
        <v>617</v>
      </c>
      <c r="G60" s="4">
        <v>0</v>
      </c>
      <c r="H60" s="4">
        <v>50287.5</v>
      </c>
      <c r="I60" s="4">
        <v>-30612192.99</v>
      </c>
    </row>
    <row r="61" spans="2:9" ht="15">
      <c r="B61" s="2">
        <v>45313</v>
      </c>
      <c r="C61" s="3">
        <v>79752</v>
      </c>
      <c r="D61" s="3" t="s">
        <v>18</v>
      </c>
      <c r="E61" s="3" t="s">
        <v>618</v>
      </c>
      <c r="G61" s="4">
        <v>0</v>
      </c>
      <c r="H61" s="4">
        <v>13650</v>
      </c>
      <c r="I61" s="4">
        <v>-30625842.99</v>
      </c>
    </row>
    <row r="62" spans="2:9" ht="15">
      <c r="B62" s="2">
        <v>45313</v>
      </c>
      <c r="C62" s="3">
        <v>79754</v>
      </c>
      <c r="D62" s="3" t="s">
        <v>18</v>
      </c>
      <c r="E62" s="3" t="s">
        <v>619</v>
      </c>
      <c r="G62" s="4">
        <v>0</v>
      </c>
      <c r="H62" s="4">
        <v>90400</v>
      </c>
      <c r="I62" s="4">
        <v>-30720242.99</v>
      </c>
    </row>
    <row r="63" spans="2:9" ht="15">
      <c r="B63" s="2">
        <v>45313</v>
      </c>
      <c r="C63" s="3">
        <v>79754</v>
      </c>
      <c r="D63" s="3" t="s">
        <v>18</v>
      </c>
      <c r="E63" s="3" t="s">
        <v>619</v>
      </c>
      <c r="G63" s="4">
        <v>0</v>
      </c>
      <c r="H63" s="4">
        <v>4000</v>
      </c>
      <c r="I63" s="4">
        <v>-30720242.99</v>
      </c>
    </row>
    <row r="64" spans="2:9" ht="15">
      <c r="B64" s="2">
        <v>45313</v>
      </c>
      <c r="C64" s="3">
        <v>79756</v>
      </c>
      <c r="D64" s="3" t="s">
        <v>18</v>
      </c>
      <c r="E64" s="3" t="s">
        <v>620</v>
      </c>
      <c r="G64" s="4">
        <v>0</v>
      </c>
      <c r="H64" s="4">
        <v>235240</v>
      </c>
      <c r="I64" s="4">
        <v>-30955482.99</v>
      </c>
    </row>
    <row r="65" spans="2:9" ht="15">
      <c r="B65" s="2">
        <v>45313</v>
      </c>
      <c r="C65" s="3">
        <v>79757</v>
      </c>
      <c r="D65" s="3" t="s">
        <v>18</v>
      </c>
      <c r="E65" s="3" t="s">
        <v>621</v>
      </c>
      <c r="G65" s="4">
        <v>0</v>
      </c>
      <c r="H65" s="4">
        <v>76000</v>
      </c>
      <c r="I65" s="4">
        <v>-31049882.99</v>
      </c>
    </row>
    <row r="66" spans="2:9" ht="15">
      <c r="B66" s="2">
        <v>45313</v>
      </c>
      <c r="C66" s="3">
        <v>79757</v>
      </c>
      <c r="D66" s="3" t="s">
        <v>18</v>
      </c>
      <c r="E66" s="3" t="s">
        <v>621</v>
      </c>
      <c r="G66" s="4">
        <v>0</v>
      </c>
      <c r="H66" s="4">
        <v>18400</v>
      </c>
      <c r="I66" s="4">
        <v>-31049882.99</v>
      </c>
    </row>
    <row r="67" spans="2:9" ht="15">
      <c r="B67" s="2">
        <v>45313</v>
      </c>
      <c r="C67" s="3">
        <v>79759</v>
      </c>
      <c r="D67" s="3" t="s">
        <v>18</v>
      </c>
      <c r="E67" s="3" t="s">
        <v>622</v>
      </c>
      <c r="G67" s="4">
        <v>0</v>
      </c>
      <c r="H67" s="4">
        <v>84750</v>
      </c>
      <c r="I67" s="4">
        <v>-31138382.99</v>
      </c>
    </row>
    <row r="68" spans="2:9" ht="15">
      <c r="B68" s="2">
        <v>45313</v>
      </c>
      <c r="C68" s="3">
        <v>79759</v>
      </c>
      <c r="D68" s="3" t="s">
        <v>18</v>
      </c>
      <c r="E68" s="3" t="s">
        <v>622</v>
      </c>
      <c r="G68" s="4">
        <v>0</v>
      </c>
      <c r="H68" s="4">
        <v>3750</v>
      </c>
      <c r="I68" s="4">
        <v>-31138382.99</v>
      </c>
    </row>
    <row r="69" spans="2:9" ht="15">
      <c r="B69" s="2">
        <v>45313</v>
      </c>
      <c r="C69" s="3">
        <v>79760</v>
      </c>
      <c r="D69" s="3" t="s">
        <v>18</v>
      </c>
      <c r="E69" s="3" t="s">
        <v>623</v>
      </c>
      <c r="G69" s="4">
        <v>0</v>
      </c>
      <c r="H69" s="4">
        <v>79100</v>
      </c>
      <c r="I69" s="4">
        <v>-31220982.99</v>
      </c>
    </row>
    <row r="70" spans="2:9" ht="15">
      <c r="B70" s="2">
        <v>45313</v>
      </c>
      <c r="C70" s="3">
        <v>79760</v>
      </c>
      <c r="D70" s="3" t="s">
        <v>18</v>
      </c>
      <c r="E70" s="3" t="s">
        <v>623</v>
      </c>
      <c r="G70" s="4">
        <v>0</v>
      </c>
      <c r="H70" s="4">
        <v>3500</v>
      </c>
      <c r="I70" s="4">
        <v>-31220982.99</v>
      </c>
    </row>
    <row r="71" spans="2:9" ht="15">
      <c r="B71" s="2">
        <v>45313</v>
      </c>
      <c r="C71" s="3">
        <v>79761</v>
      </c>
      <c r="D71" s="3" t="s">
        <v>18</v>
      </c>
      <c r="E71" s="3" t="s">
        <v>624</v>
      </c>
      <c r="G71" s="4">
        <v>0</v>
      </c>
      <c r="H71" s="4">
        <v>56500</v>
      </c>
      <c r="I71" s="4">
        <v>-31279982.99</v>
      </c>
    </row>
    <row r="72" spans="2:9" ht="15">
      <c r="B72" s="2">
        <v>45313</v>
      </c>
      <c r="C72" s="3">
        <v>79761</v>
      </c>
      <c r="D72" s="3" t="s">
        <v>18</v>
      </c>
      <c r="E72" s="3" t="s">
        <v>624</v>
      </c>
      <c r="G72" s="4">
        <v>0</v>
      </c>
      <c r="H72" s="4">
        <v>2500</v>
      </c>
      <c r="I72" s="4">
        <v>-31279982.99</v>
      </c>
    </row>
    <row r="73" spans="2:9" ht="15">
      <c r="B73" s="2">
        <v>45313</v>
      </c>
      <c r="C73" s="3">
        <v>79762</v>
      </c>
      <c r="D73" s="3" t="s">
        <v>18</v>
      </c>
      <c r="E73" s="3" t="s">
        <v>625</v>
      </c>
      <c r="G73" s="4">
        <v>0</v>
      </c>
      <c r="H73" s="4">
        <v>446813.56</v>
      </c>
      <c r="I73" s="4">
        <v>-31769982.99</v>
      </c>
    </row>
    <row r="74" spans="2:9" ht="15">
      <c r="B74" s="2">
        <v>45313</v>
      </c>
      <c r="C74" s="3">
        <v>79762</v>
      </c>
      <c r="D74" s="3" t="s">
        <v>18</v>
      </c>
      <c r="E74" s="3" t="s">
        <v>625</v>
      </c>
      <c r="G74" s="4">
        <v>0</v>
      </c>
      <c r="H74" s="4">
        <v>43186.44</v>
      </c>
      <c r="I74" s="4">
        <v>-31769982.99</v>
      </c>
    </row>
    <row r="75" spans="2:9" ht="15">
      <c r="B75" s="2">
        <v>45313</v>
      </c>
      <c r="C75" s="3">
        <v>79764</v>
      </c>
      <c r="D75" s="3" t="s">
        <v>18</v>
      </c>
      <c r="E75" s="3" t="s">
        <v>626</v>
      </c>
      <c r="G75" s="4">
        <v>0</v>
      </c>
      <c r="H75" s="4">
        <v>67345</v>
      </c>
      <c r="I75" s="4">
        <v>-31837327.99</v>
      </c>
    </row>
    <row r="76" spans="2:9" ht="15">
      <c r="B76" s="2">
        <v>45313</v>
      </c>
      <c r="C76" s="3">
        <v>79765</v>
      </c>
      <c r="D76" s="3" t="s">
        <v>18</v>
      </c>
      <c r="E76" s="3" t="s">
        <v>627</v>
      </c>
      <c r="G76" s="4">
        <v>0</v>
      </c>
      <c r="H76" s="4">
        <v>56500</v>
      </c>
      <c r="I76" s="4">
        <v>-31896327.99</v>
      </c>
    </row>
    <row r="77" spans="2:9" ht="15">
      <c r="B77" s="2">
        <v>45313</v>
      </c>
      <c r="C77" s="3">
        <v>79765</v>
      </c>
      <c r="D77" s="3" t="s">
        <v>18</v>
      </c>
      <c r="E77" s="3" t="s">
        <v>627</v>
      </c>
      <c r="G77" s="4">
        <v>0</v>
      </c>
      <c r="H77" s="4">
        <v>2500</v>
      </c>
      <c r="I77" s="4">
        <v>-31896327.99</v>
      </c>
    </row>
    <row r="78" spans="2:9" ht="15">
      <c r="B78" s="2">
        <v>45314</v>
      </c>
      <c r="C78" s="3">
        <v>79766</v>
      </c>
      <c r="D78" s="3" t="s">
        <v>18</v>
      </c>
      <c r="E78" s="3" t="s">
        <v>628</v>
      </c>
      <c r="G78" s="4">
        <v>0</v>
      </c>
      <c r="H78" s="4">
        <v>129392.5</v>
      </c>
      <c r="I78" s="4">
        <v>-32025720.49</v>
      </c>
    </row>
    <row r="79" spans="2:9" ht="15">
      <c r="B79" s="2">
        <v>45314</v>
      </c>
      <c r="C79" s="3">
        <v>79772</v>
      </c>
      <c r="D79" s="3" t="s">
        <v>18</v>
      </c>
      <c r="E79" s="3" t="s">
        <v>629</v>
      </c>
      <c r="G79" s="4">
        <v>0</v>
      </c>
      <c r="H79" s="4">
        <v>82315</v>
      </c>
      <c r="I79" s="4">
        <v>-32108035.49</v>
      </c>
    </row>
    <row r="80" spans="2:9" ht="15">
      <c r="B80" s="2">
        <v>45314</v>
      </c>
      <c r="C80" s="3">
        <v>79773</v>
      </c>
      <c r="D80" s="3" t="s">
        <v>18</v>
      </c>
      <c r="E80" s="3" t="s">
        <v>630</v>
      </c>
      <c r="G80" s="4">
        <v>0</v>
      </c>
      <c r="H80" s="4">
        <v>110050</v>
      </c>
      <c r="I80" s="4">
        <v>-32218085.49</v>
      </c>
    </row>
    <row r="81" spans="2:9" ht="15">
      <c r="B81" s="2">
        <v>45314</v>
      </c>
      <c r="C81" s="3">
        <v>79774</v>
      </c>
      <c r="D81" s="3" t="s">
        <v>18</v>
      </c>
      <c r="E81" s="3" t="s">
        <v>631</v>
      </c>
      <c r="G81" s="4">
        <v>0</v>
      </c>
      <c r="H81" s="4">
        <v>77022.5</v>
      </c>
      <c r="I81" s="4">
        <v>-32295107.99</v>
      </c>
    </row>
    <row r="82" spans="2:9" ht="15">
      <c r="B82" s="2">
        <v>45314</v>
      </c>
      <c r="C82" s="3">
        <v>79779</v>
      </c>
      <c r="D82" s="3" t="s">
        <v>18</v>
      </c>
      <c r="E82" s="3" t="s">
        <v>632</v>
      </c>
      <c r="G82" s="4">
        <v>0</v>
      </c>
      <c r="H82" s="4">
        <v>56500</v>
      </c>
      <c r="I82" s="4">
        <v>-32354107.99</v>
      </c>
    </row>
    <row r="83" spans="2:9" ht="15">
      <c r="B83" s="2">
        <v>45314</v>
      </c>
      <c r="C83" s="3">
        <v>79779</v>
      </c>
      <c r="D83" s="3" t="s">
        <v>18</v>
      </c>
      <c r="E83" s="3" t="s">
        <v>632</v>
      </c>
      <c r="G83" s="4">
        <v>0</v>
      </c>
      <c r="H83" s="4">
        <v>2500</v>
      </c>
      <c r="I83" s="4">
        <v>-32354107.99</v>
      </c>
    </row>
    <row r="84" spans="2:9" ht="15">
      <c r="B84" s="2">
        <v>45314</v>
      </c>
      <c r="C84" s="3">
        <v>79781</v>
      </c>
      <c r="D84" s="3" t="s">
        <v>18</v>
      </c>
      <c r="E84" s="3" t="s">
        <v>633</v>
      </c>
      <c r="G84" s="4">
        <v>0</v>
      </c>
      <c r="H84" s="4">
        <v>7125</v>
      </c>
      <c r="I84" s="4">
        <v>-32361607.99</v>
      </c>
    </row>
    <row r="85" spans="2:9" ht="15">
      <c r="B85" s="2">
        <v>45314</v>
      </c>
      <c r="C85" s="3">
        <v>79781</v>
      </c>
      <c r="D85" s="3" t="s">
        <v>18</v>
      </c>
      <c r="E85" s="3" t="s">
        <v>633</v>
      </c>
      <c r="G85" s="4">
        <v>0</v>
      </c>
      <c r="H85" s="4">
        <v>375</v>
      </c>
      <c r="I85" s="4">
        <v>-32361607.99</v>
      </c>
    </row>
    <row r="86" spans="2:9" ht="15">
      <c r="B86" s="2">
        <v>45314</v>
      </c>
      <c r="C86" s="3">
        <v>79811</v>
      </c>
      <c r="D86" s="3" t="s">
        <v>18</v>
      </c>
      <c r="E86" s="3" t="s">
        <v>634</v>
      </c>
      <c r="G86" s="4">
        <v>0</v>
      </c>
      <c r="H86" s="4">
        <v>124929.68</v>
      </c>
      <c r="I86" s="4">
        <v>-33180054.35</v>
      </c>
    </row>
    <row r="87" spans="2:9" ht="15">
      <c r="B87" s="2">
        <v>45314</v>
      </c>
      <c r="C87" s="3">
        <v>79811</v>
      </c>
      <c r="D87" s="3" t="s">
        <v>18</v>
      </c>
      <c r="E87" s="3" t="s">
        <v>634</v>
      </c>
      <c r="G87" s="4">
        <v>0</v>
      </c>
      <c r="H87" s="4">
        <v>693516.68</v>
      </c>
      <c r="I87" s="4">
        <v>-33180054.35</v>
      </c>
    </row>
    <row r="88" spans="2:9" ht="38.25">
      <c r="B88" s="2">
        <v>45314</v>
      </c>
      <c r="C88" s="3">
        <v>79827</v>
      </c>
      <c r="D88" s="3" t="s">
        <v>180</v>
      </c>
      <c r="E88" s="3" t="s">
        <v>444</v>
      </c>
      <c r="G88" s="4">
        <v>23532.5</v>
      </c>
      <c r="H88" s="4">
        <v>0</v>
      </c>
      <c r="I88" s="4">
        <v>-33156521.85</v>
      </c>
    </row>
    <row r="89" spans="2:9" ht="15">
      <c r="B89" s="2">
        <v>45314</v>
      </c>
      <c r="C89" s="3">
        <v>80189</v>
      </c>
      <c r="D89" s="3" t="s">
        <v>18</v>
      </c>
      <c r="E89" s="3" t="s">
        <v>635</v>
      </c>
      <c r="G89" s="4">
        <v>0</v>
      </c>
      <c r="H89" s="4">
        <v>113000</v>
      </c>
      <c r="I89" s="4">
        <v>-33274521.85</v>
      </c>
    </row>
    <row r="90" spans="2:9" ht="15">
      <c r="B90" s="2">
        <v>45314</v>
      </c>
      <c r="C90" s="3">
        <v>80189</v>
      </c>
      <c r="D90" s="3" t="s">
        <v>18</v>
      </c>
      <c r="E90" s="3" t="s">
        <v>635</v>
      </c>
      <c r="G90" s="4">
        <v>0</v>
      </c>
      <c r="H90" s="4">
        <v>5000</v>
      </c>
      <c r="I90" s="4">
        <v>-33274521.85</v>
      </c>
    </row>
    <row r="91" spans="2:9" ht="15">
      <c r="B91" s="2">
        <v>45315</v>
      </c>
      <c r="C91" s="3">
        <v>79791</v>
      </c>
      <c r="D91" s="3" t="s">
        <v>18</v>
      </c>
      <c r="E91" s="3" t="s">
        <v>636</v>
      </c>
      <c r="G91" s="4">
        <v>0</v>
      </c>
      <c r="H91" s="4">
        <v>7125</v>
      </c>
      <c r="I91" s="4">
        <v>-33282021.85</v>
      </c>
    </row>
    <row r="92" spans="2:9" ht="15">
      <c r="B92" s="2">
        <v>45315</v>
      </c>
      <c r="C92" s="3">
        <v>79791</v>
      </c>
      <c r="D92" s="3" t="s">
        <v>18</v>
      </c>
      <c r="E92" s="3" t="s">
        <v>636</v>
      </c>
      <c r="G92" s="4">
        <v>0</v>
      </c>
      <c r="H92" s="4">
        <v>375</v>
      </c>
      <c r="I92" s="4">
        <v>-33282021.85</v>
      </c>
    </row>
    <row r="93" spans="2:9" ht="15">
      <c r="B93" s="2">
        <v>45315</v>
      </c>
      <c r="C93" s="3">
        <v>79792</v>
      </c>
      <c r="D93" s="3" t="s">
        <v>18</v>
      </c>
      <c r="E93" s="3" t="s">
        <v>637</v>
      </c>
      <c r="G93" s="4">
        <v>0</v>
      </c>
      <c r="H93" s="4">
        <v>4240098.97</v>
      </c>
      <c r="I93" s="4">
        <v>-37713116.27</v>
      </c>
    </row>
    <row r="94" spans="2:9" ht="15">
      <c r="B94" s="2">
        <v>45315</v>
      </c>
      <c r="C94" s="3">
        <v>79792</v>
      </c>
      <c r="D94" s="3" t="s">
        <v>18</v>
      </c>
      <c r="E94" s="3" t="s">
        <v>637</v>
      </c>
      <c r="G94" s="4">
        <v>0</v>
      </c>
      <c r="H94" s="4">
        <v>190995.45</v>
      </c>
      <c r="I94" s="4">
        <v>-37713116.27</v>
      </c>
    </row>
    <row r="95" spans="2:9" ht="15">
      <c r="B95" s="2">
        <v>45315</v>
      </c>
      <c r="C95" s="3">
        <v>79793</v>
      </c>
      <c r="D95" s="3" t="s">
        <v>18</v>
      </c>
      <c r="E95" s="3" t="s">
        <v>638</v>
      </c>
      <c r="G95" s="4">
        <v>0</v>
      </c>
      <c r="H95" s="4">
        <v>326166.35</v>
      </c>
      <c r="I95" s="4">
        <v>-38056449.27</v>
      </c>
    </row>
    <row r="96" spans="2:9" ht="15">
      <c r="B96" s="2">
        <v>45315</v>
      </c>
      <c r="C96" s="3">
        <v>79793</v>
      </c>
      <c r="D96" s="3" t="s">
        <v>18</v>
      </c>
      <c r="E96" s="3" t="s">
        <v>638</v>
      </c>
      <c r="G96" s="4">
        <v>0</v>
      </c>
      <c r="H96" s="4">
        <v>17166.65</v>
      </c>
      <c r="I96" s="4">
        <v>-38056449.27</v>
      </c>
    </row>
    <row r="97" spans="2:9" ht="15">
      <c r="B97" s="2">
        <v>45315</v>
      </c>
      <c r="C97" s="3">
        <v>79794</v>
      </c>
      <c r="D97" s="3" t="s">
        <v>18</v>
      </c>
      <c r="E97" s="3" t="s">
        <v>639</v>
      </c>
      <c r="G97" s="4">
        <v>0</v>
      </c>
      <c r="H97" s="4">
        <v>41570.32</v>
      </c>
      <c r="I97" s="4">
        <v>-38110952.57</v>
      </c>
    </row>
    <row r="98" spans="2:9" ht="15">
      <c r="B98" s="2">
        <v>45315</v>
      </c>
      <c r="C98" s="3">
        <v>79794</v>
      </c>
      <c r="D98" s="3" t="s">
        <v>18</v>
      </c>
      <c r="E98" s="3" t="s">
        <v>639</v>
      </c>
      <c r="G98" s="4">
        <v>0</v>
      </c>
      <c r="H98" s="4">
        <v>12932.98</v>
      </c>
      <c r="I98" s="4">
        <v>-38110952.57</v>
      </c>
    </row>
    <row r="99" spans="2:9" ht="38.25">
      <c r="B99" s="2">
        <v>45315</v>
      </c>
      <c r="C99" s="3">
        <v>79834</v>
      </c>
      <c r="D99" s="3" t="s">
        <v>180</v>
      </c>
      <c r="E99" s="3" t="s">
        <v>448</v>
      </c>
      <c r="G99" s="4">
        <v>241031.36</v>
      </c>
      <c r="H99" s="4">
        <v>0</v>
      </c>
      <c r="I99" s="4">
        <v>-37869921.21</v>
      </c>
    </row>
    <row r="100" spans="2:9" ht="38.25">
      <c r="B100" s="2">
        <v>45315</v>
      </c>
      <c r="C100" s="3">
        <v>79835</v>
      </c>
      <c r="D100" s="3" t="s">
        <v>180</v>
      </c>
      <c r="E100" s="3" t="s">
        <v>449</v>
      </c>
      <c r="G100" s="4">
        <v>20096422.61</v>
      </c>
      <c r="H100" s="4">
        <v>0</v>
      </c>
      <c r="I100" s="4">
        <v>-17773498.6</v>
      </c>
    </row>
    <row r="101" spans="2:9" ht="38.25">
      <c r="B101" s="2">
        <v>45315</v>
      </c>
      <c r="C101" s="3">
        <v>79836</v>
      </c>
      <c r="D101" s="3" t="s">
        <v>180</v>
      </c>
      <c r="E101" s="3" t="s">
        <v>450</v>
      </c>
      <c r="G101" s="4">
        <v>976195</v>
      </c>
      <c r="H101" s="4">
        <v>0</v>
      </c>
      <c r="I101" s="4">
        <v>-16797303.6</v>
      </c>
    </row>
    <row r="102" spans="2:9" ht="38.25">
      <c r="B102" s="2">
        <v>45315</v>
      </c>
      <c r="C102" s="3">
        <v>79838</v>
      </c>
      <c r="D102" s="3" t="s">
        <v>180</v>
      </c>
      <c r="E102" s="3" t="s">
        <v>451</v>
      </c>
      <c r="G102" s="4">
        <v>1446247.85</v>
      </c>
      <c r="H102" s="4">
        <v>0</v>
      </c>
      <c r="I102" s="4">
        <v>-15351055.75</v>
      </c>
    </row>
    <row r="103" spans="2:9" ht="38.25">
      <c r="B103" s="2">
        <v>45315</v>
      </c>
      <c r="C103" s="3">
        <v>79840</v>
      </c>
      <c r="D103" s="3" t="s">
        <v>180</v>
      </c>
      <c r="E103" s="3" t="s">
        <v>452</v>
      </c>
      <c r="G103" s="4">
        <v>6489702.26</v>
      </c>
      <c r="H103" s="4">
        <v>0</v>
      </c>
      <c r="I103" s="4">
        <v>-8861353.49</v>
      </c>
    </row>
    <row r="104" spans="2:9" ht="38.25">
      <c r="B104" s="2">
        <v>45315</v>
      </c>
      <c r="C104" s="3">
        <v>79841</v>
      </c>
      <c r="D104" s="3" t="s">
        <v>180</v>
      </c>
      <c r="E104" s="3" t="s">
        <v>453</v>
      </c>
      <c r="G104" s="4">
        <v>248890</v>
      </c>
      <c r="H104" s="4">
        <v>0</v>
      </c>
      <c r="I104" s="4">
        <v>-8612463.49</v>
      </c>
    </row>
    <row r="105" spans="2:9" ht="38.25">
      <c r="B105" s="2">
        <v>45315</v>
      </c>
      <c r="C105" s="3">
        <v>80041</v>
      </c>
      <c r="D105" s="3" t="s">
        <v>180</v>
      </c>
      <c r="E105" s="3" t="s">
        <v>454</v>
      </c>
      <c r="G105" s="4">
        <v>0</v>
      </c>
      <c r="H105" s="4">
        <v>4639136.88</v>
      </c>
      <c r="I105" s="4">
        <v>-13251600.37</v>
      </c>
    </row>
    <row r="106" spans="2:9" ht="15">
      <c r="B106" s="2">
        <v>45316</v>
      </c>
      <c r="C106" s="3">
        <v>79839</v>
      </c>
      <c r="D106" s="3" t="s">
        <v>18</v>
      </c>
      <c r="E106" s="3" t="s">
        <v>640</v>
      </c>
      <c r="G106" s="4">
        <v>0</v>
      </c>
      <c r="H106" s="4">
        <v>53061.12</v>
      </c>
      <c r="I106" s="4">
        <v>-13304661.49</v>
      </c>
    </row>
    <row r="107" spans="2:9" ht="15">
      <c r="B107" s="2">
        <v>45316</v>
      </c>
      <c r="C107" s="3">
        <v>79842</v>
      </c>
      <c r="D107" s="3" t="s">
        <v>18</v>
      </c>
      <c r="E107" s="3" t="s">
        <v>641</v>
      </c>
      <c r="G107" s="4">
        <v>0</v>
      </c>
      <c r="H107" s="4">
        <v>179974.2</v>
      </c>
      <c r="I107" s="4">
        <v>-13484635.69</v>
      </c>
    </row>
    <row r="108" spans="2:9" ht="38.25">
      <c r="B108" s="2">
        <v>45316</v>
      </c>
      <c r="C108" s="3">
        <v>79843</v>
      </c>
      <c r="D108" s="3" t="s">
        <v>180</v>
      </c>
      <c r="E108" s="3" t="s">
        <v>458</v>
      </c>
      <c r="G108" s="4">
        <v>818446.36</v>
      </c>
      <c r="H108" s="4">
        <v>0</v>
      </c>
      <c r="I108" s="4">
        <v>-12666189.33</v>
      </c>
    </row>
    <row r="109" spans="2:9" ht="38.25">
      <c r="B109" s="2">
        <v>45316</v>
      </c>
      <c r="C109" s="3">
        <v>79844</v>
      </c>
      <c r="D109" s="3" t="s">
        <v>180</v>
      </c>
      <c r="E109" s="3" t="s">
        <v>459</v>
      </c>
      <c r="G109" s="4">
        <v>727305</v>
      </c>
      <c r="H109" s="4">
        <v>0</v>
      </c>
      <c r="I109" s="4">
        <v>-11938884.33</v>
      </c>
    </row>
    <row r="110" spans="2:9" ht="15">
      <c r="B110" s="2">
        <v>45316</v>
      </c>
      <c r="C110" s="3">
        <v>79998</v>
      </c>
      <c r="D110" s="3" t="s">
        <v>18</v>
      </c>
      <c r="E110" s="3" t="s">
        <v>642</v>
      </c>
      <c r="G110" s="4">
        <v>0</v>
      </c>
      <c r="H110" s="4">
        <v>125217.4</v>
      </c>
      <c r="I110" s="4">
        <v>-12069642.33</v>
      </c>
    </row>
    <row r="111" spans="2:9" ht="15">
      <c r="B111" s="2">
        <v>45316</v>
      </c>
      <c r="C111" s="3">
        <v>79998</v>
      </c>
      <c r="D111" s="3" t="s">
        <v>18</v>
      </c>
      <c r="E111" s="3" t="s">
        <v>642</v>
      </c>
      <c r="G111" s="4">
        <v>0</v>
      </c>
      <c r="H111" s="4">
        <v>5540.6</v>
      </c>
      <c r="I111" s="4">
        <v>-12069642.33</v>
      </c>
    </row>
    <row r="112" spans="2:9" ht="38.25">
      <c r="B112" s="2">
        <v>45317</v>
      </c>
      <c r="C112" s="3">
        <v>79845</v>
      </c>
      <c r="D112" s="3" t="s">
        <v>180</v>
      </c>
      <c r="E112" s="3" t="s">
        <v>464</v>
      </c>
      <c r="G112" s="4">
        <v>286060.32</v>
      </c>
      <c r="H112" s="4">
        <v>0</v>
      </c>
      <c r="I112" s="4">
        <v>-11783582.01</v>
      </c>
    </row>
    <row r="113" spans="2:9" ht="15">
      <c r="B113" s="2">
        <v>45321</v>
      </c>
      <c r="C113" s="3">
        <v>80016</v>
      </c>
      <c r="D113" s="3" t="s">
        <v>594</v>
      </c>
      <c r="E113" s="3" t="s">
        <v>643</v>
      </c>
      <c r="G113" s="4">
        <v>0</v>
      </c>
      <c r="H113" s="4">
        <v>338036.4</v>
      </c>
      <c r="I113" s="4">
        <v>-12121618.41</v>
      </c>
    </row>
    <row r="114" spans="2:9" ht="15">
      <c r="B114" s="2">
        <v>45321</v>
      </c>
      <c r="C114" s="3">
        <v>80018</v>
      </c>
      <c r="D114" s="3" t="s">
        <v>594</v>
      </c>
      <c r="E114" s="3" t="s">
        <v>644</v>
      </c>
      <c r="G114" s="4">
        <v>0</v>
      </c>
      <c r="H114" s="4">
        <v>53025</v>
      </c>
      <c r="I114" s="4">
        <v>-12174643.41</v>
      </c>
    </row>
    <row r="115" spans="2:9" ht="15">
      <c r="B115" s="2">
        <v>45321</v>
      </c>
      <c r="C115" s="3">
        <v>80019</v>
      </c>
      <c r="D115" s="3" t="s">
        <v>594</v>
      </c>
      <c r="E115" s="3" t="s">
        <v>645</v>
      </c>
      <c r="G115" s="4">
        <v>0</v>
      </c>
      <c r="H115" s="4">
        <v>104340</v>
      </c>
      <c r="I115" s="4">
        <v>-12278983.41</v>
      </c>
    </row>
    <row r="116" spans="2:9" ht="15">
      <c r="B116" s="2">
        <v>45321</v>
      </c>
      <c r="C116" s="3">
        <v>80021</v>
      </c>
      <c r="D116" s="3" t="s">
        <v>594</v>
      </c>
      <c r="E116" s="3" t="s">
        <v>646</v>
      </c>
      <c r="G116" s="4">
        <v>0</v>
      </c>
      <c r="H116" s="4">
        <v>72661.05</v>
      </c>
      <c r="I116" s="4">
        <v>-12351644.46</v>
      </c>
    </row>
    <row r="117" spans="2:9" ht="15">
      <c r="B117" s="2">
        <v>45322</v>
      </c>
      <c r="C117" s="3">
        <v>79735</v>
      </c>
      <c r="D117" s="3" t="s">
        <v>594</v>
      </c>
      <c r="E117" s="3" t="s">
        <v>647</v>
      </c>
      <c r="G117" s="4">
        <v>0</v>
      </c>
      <c r="H117" s="4">
        <v>135000</v>
      </c>
      <c r="I117" s="4">
        <v>-12528644.46</v>
      </c>
    </row>
    <row r="118" spans="2:9" ht="15">
      <c r="B118" s="2">
        <v>45322</v>
      </c>
      <c r="C118" s="3">
        <v>79735</v>
      </c>
      <c r="D118" s="3" t="s">
        <v>594</v>
      </c>
      <c r="E118" s="3" t="s">
        <v>647</v>
      </c>
      <c r="G118" s="4">
        <v>0</v>
      </c>
      <c r="H118" s="4">
        <v>42000</v>
      </c>
      <c r="I118" s="4">
        <v>-12528644.46</v>
      </c>
    </row>
    <row r="119" spans="2:9" ht="51">
      <c r="B119" s="2">
        <v>45322</v>
      </c>
      <c r="C119" s="3">
        <v>79977</v>
      </c>
      <c r="D119" s="3" t="s">
        <v>132</v>
      </c>
      <c r="E119" s="3" t="s">
        <v>648</v>
      </c>
      <c r="G119" s="4">
        <v>88500</v>
      </c>
      <c r="H119" s="4">
        <v>0</v>
      </c>
      <c r="I119" s="4">
        <v>-12440144.46</v>
      </c>
    </row>
    <row r="120" spans="2:9" ht="51">
      <c r="B120" s="2">
        <v>45322</v>
      </c>
      <c r="C120" s="3">
        <v>79980</v>
      </c>
      <c r="D120" s="3" t="s">
        <v>132</v>
      </c>
      <c r="E120" s="3" t="s">
        <v>649</v>
      </c>
      <c r="G120" s="4">
        <v>88500</v>
      </c>
      <c r="H120" s="4">
        <v>0</v>
      </c>
      <c r="I120" s="4">
        <v>-12351644.46</v>
      </c>
    </row>
    <row r="121" spans="2:9" ht="51">
      <c r="B121" s="2">
        <v>45322</v>
      </c>
      <c r="C121" s="3">
        <v>79989</v>
      </c>
      <c r="D121" s="3" t="s">
        <v>132</v>
      </c>
      <c r="E121" s="3" t="s">
        <v>650</v>
      </c>
      <c r="G121" s="4">
        <v>177000</v>
      </c>
      <c r="H121" s="4">
        <v>0</v>
      </c>
      <c r="I121" s="4">
        <v>-12174644.46</v>
      </c>
    </row>
    <row r="122" spans="2:9" ht="38.25">
      <c r="B122" s="2">
        <v>45322</v>
      </c>
      <c r="C122" s="3">
        <v>79992</v>
      </c>
      <c r="D122" s="3" t="s">
        <v>132</v>
      </c>
      <c r="E122" s="3" t="s">
        <v>651</v>
      </c>
      <c r="G122" s="4">
        <v>15340</v>
      </c>
      <c r="H122" s="4">
        <v>0</v>
      </c>
      <c r="I122" s="4">
        <v>-12159304.46</v>
      </c>
    </row>
    <row r="123" spans="2:9" ht="51">
      <c r="B123" s="2">
        <v>45322</v>
      </c>
      <c r="C123" s="3">
        <v>79993</v>
      </c>
      <c r="D123" s="3" t="s">
        <v>132</v>
      </c>
      <c r="E123" s="3" t="s">
        <v>652</v>
      </c>
      <c r="G123" s="4">
        <v>12879.56</v>
      </c>
      <c r="H123" s="4">
        <v>0</v>
      </c>
      <c r="I123" s="4">
        <v>-12146424.9</v>
      </c>
    </row>
    <row r="124" spans="2:9" ht="51">
      <c r="B124" s="2">
        <v>45322</v>
      </c>
      <c r="C124" s="3">
        <v>79995</v>
      </c>
      <c r="D124" s="3" t="s">
        <v>132</v>
      </c>
      <c r="E124" s="3" t="s">
        <v>653</v>
      </c>
      <c r="G124" s="4">
        <v>295000</v>
      </c>
      <c r="H124" s="4">
        <v>0</v>
      </c>
      <c r="I124" s="4">
        <v>-11851424.9</v>
      </c>
    </row>
    <row r="125" spans="2:9" ht="51">
      <c r="B125" s="2">
        <v>45322</v>
      </c>
      <c r="C125" s="3">
        <v>79996</v>
      </c>
      <c r="D125" s="3" t="s">
        <v>132</v>
      </c>
      <c r="E125" s="3" t="s">
        <v>654</v>
      </c>
      <c r="G125" s="4">
        <v>3117172.24</v>
      </c>
      <c r="H125" s="4">
        <v>0</v>
      </c>
      <c r="I125" s="4">
        <v>-8734252.66</v>
      </c>
    </row>
    <row r="126" spans="2:9" ht="51">
      <c r="B126" s="2">
        <v>45322</v>
      </c>
      <c r="C126" s="3">
        <v>79997</v>
      </c>
      <c r="D126" s="3" t="s">
        <v>132</v>
      </c>
      <c r="E126" s="3" t="s">
        <v>655</v>
      </c>
      <c r="G126" s="4">
        <v>265529.23</v>
      </c>
      <c r="H126" s="4">
        <v>0</v>
      </c>
      <c r="I126" s="4">
        <v>-8468723.43</v>
      </c>
    </row>
    <row r="127" spans="2:9" ht="51">
      <c r="B127" s="2">
        <v>45322</v>
      </c>
      <c r="C127" s="3">
        <v>79999</v>
      </c>
      <c r="D127" s="3" t="s">
        <v>132</v>
      </c>
      <c r="E127" s="3" t="s">
        <v>656</v>
      </c>
      <c r="G127" s="4">
        <v>1320773.74</v>
      </c>
      <c r="H127" s="4">
        <v>0</v>
      </c>
      <c r="I127" s="4">
        <v>-7147949.69</v>
      </c>
    </row>
    <row r="128" spans="2:9" ht="51">
      <c r="B128" s="2">
        <v>45322</v>
      </c>
      <c r="C128" s="3">
        <v>80002</v>
      </c>
      <c r="D128" s="3" t="s">
        <v>132</v>
      </c>
      <c r="E128" s="3" t="s">
        <v>657</v>
      </c>
      <c r="G128" s="4">
        <v>154598.88</v>
      </c>
      <c r="H128" s="4">
        <v>0</v>
      </c>
      <c r="I128" s="4">
        <v>-6993350.81</v>
      </c>
    </row>
    <row r="129" spans="2:9" ht="51">
      <c r="B129" s="2">
        <v>45322</v>
      </c>
      <c r="C129" s="3">
        <v>80003</v>
      </c>
      <c r="D129" s="3" t="s">
        <v>132</v>
      </c>
      <c r="E129" s="3" t="s">
        <v>658</v>
      </c>
      <c r="G129" s="4">
        <v>94400</v>
      </c>
      <c r="H129" s="4">
        <v>0</v>
      </c>
      <c r="I129" s="4">
        <v>-6898950.81</v>
      </c>
    </row>
    <row r="130" spans="2:9" ht="51">
      <c r="B130" s="2">
        <v>45322</v>
      </c>
      <c r="C130" s="3">
        <v>80005</v>
      </c>
      <c r="D130" s="3" t="s">
        <v>132</v>
      </c>
      <c r="E130" s="3" t="s">
        <v>659</v>
      </c>
      <c r="G130" s="4">
        <v>88500</v>
      </c>
      <c r="H130" s="4">
        <v>0</v>
      </c>
      <c r="I130" s="4">
        <v>-6810450.81</v>
      </c>
    </row>
    <row r="131" spans="2:9" ht="51">
      <c r="B131" s="2">
        <v>45322</v>
      </c>
      <c r="C131" s="3">
        <v>80008</v>
      </c>
      <c r="D131" s="3" t="s">
        <v>10</v>
      </c>
      <c r="E131" s="3" t="s">
        <v>660</v>
      </c>
      <c r="G131" s="4">
        <v>123716.97</v>
      </c>
      <c r="H131" s="4">
        <v>0</v>
      </c>
      <c r="I131" s="4">
        <v>-6686733.84</v>
      </c>
    </row>
    <row r="132" spans="2:9" ht="38.25">
      <c r="B132" s="2">
        <v>45322</v>
      </c>
      <c r="C132" s="3">
        <v>80023</v>
      </c>
      <c r="D132" s="3" t="s">
        <v>180</v>
      </c>
      <c r="E132" s="3" t="s">
        <v>136</v>
      </c>
      <c r="G132" s="4">
        <v>410697.45</v>
      </c>
      <c r="H132" s="4">
        <v>0</v>
      </c>
      <c r="I132" s="4">
        <v>-6276036.39</v>
      </c>
    </row>
    <row r="133" spans="2:9" ht="15">
      <c r="B133" s="2">
        <v>45322</v>
      </c>
      <c r="C133" s="3">
        <v>80025</v>
      </c>
      <c r="D133" s="3" t="s">
        <v>18</v>
      </c>
      <c r="E133" s="3" t="s">
        <v>661</v>
      </c>
      <c r="G133" s="4">
        <v>0</v>
      </c>
      <c r="H133" s="4">
        <v>119255.48</v>
      </c>
      <c r="I133" s="4">
        <v>-6400568.67</v>
      </c>
    </row>
    <row r="134" spans="2:9" ht="15">
      <c r="B134" s="2">
        <v>45322</v>
      </c>
      <c r="C134" s="3">
        <v>80025</v>
      </c>
      <c r="D134" s="3" t="s">
        <v>18</v>
      </c>
      <c r="E134" s="3" t="s">
        <v>661</v>
      </c>
      <c r="G134" s="4">
        <v>0</v>
      </c>
      <c r="H134" s="4">
        <v>5276.8</v>
      </c>
      <c r="I134" s="4">
        <v>-6400568.67</v>
      </c>
    </row>
    <row r="135" spans="2:9" ht="76.5">
      <c r="B135" s="2">
        <v>45322</v>
      </c>
      <c r="C135" s="3">
        <v>80372</v>
      </c>
      <c r="D135" s="3" t="s">
        <v>662</v>
      </c>
      <c r="E135" s="3" t="s">
        <v>663</v>
      </c>
      <c r="G135" s="4">
        <v>5000</v>
      </c>
      <c r="H135" s="4">
        <v>0</v>
      </c>
      <c r="I135" s="4">
        <v>-6395568.67</v>
      </c>
    </row>
    <row r="136" ht="10.15" customHeight="1"/>
    <row r="137" spans="6:9" ht="18" customHeight="1">
      <c r="F137" s="162" t="s">
        <v>664</v>
      </c>
      <c r="G137" s="141"/>
      <c r="H137" s="141"/>
      <c r="I137" s="141"/>
    </row>
    <row r="138" ht="0.95" customHeight="1"/>
    <row r="139" spans="6:9" ht="18" customHeight="1">
      <c r="F139" s="162" t="s">
        <v>665</v>
      </c>
      <c r="G139" s="141"/>
      <c r="H139" s="141"/>
      <c r="I139" s="141"/>
    </row>
    <row r="140" spans="6:9" ht="18" customHeight="1">
      <c r="F140" s="162" t="s">
        <v>666</v>
      </c>
      <c r="G140" s="141"/>
      <c r="H140" s="141"/>
      <c r="I140" s="141"/>
    </row>
    <row r="141" ht="20.1" customHeight="1"/>
    <row r="143" spans="2:11" ht="15.75">
      <c r="B143" s="164"/>
      <c r="C143" s="165"/>
      <c r="D143" s="166"/>
      <c r="E143" s="166"/>
      <c r="F143" s="166"/>
      <c r="G143" s="166"/>
      <c r="H143" s="166"/>
      <c r="I143" s="166"/>
      <c r="J143" s="166"/>
      <c r="K143" s="167"/>
    </row>
    <row r="144" spans="2:11" ht="15.75">
      <c r="B144" s="168"/>
      <c r="C144" s="11"/>
      <c r="D144" s="11"/>
      <c r="E144" s="11"/>
      <c r="F144" s="11"/>
      <c r="G144" s="11"/>
      <c r="H144" s="11"/>
      <c r="I144" s="11"/>
      <c r="J144" s="11"/>
      <c r="K144" s="169"/>
    </row>
    <row r="145" spans="2:11" ht="15.75">
      <c r="B145" s="168"/>
      <c r="C145" s="11"/>
      <c r="D145" s="11"/>
      <c r="E145" s="11"/>
      <c r="F145" s="11"/>
      <c r="G145" s="11"/>
      <c r="H145" s="11"/>
      <c r="I145" s="11"/>
      <c r="J145" s="11"/>
      <c r="K145" s="169"/>
    </row>
    <row r="146" spans="2:11" ht="15.75">
      <c r="B146" s="168"/>
      <c r="C146" s="11"/>
      <c r="D146" s="11"/>
      <c r="E146" s="11"/>
      <c r="F146" s="11"/>
      <c r="G146" s="11"/>
      <c r="H146" s="11"/>
      <c r="I146" s="11"/>
      <c r="J146" s="11"/>
      <c r="K146" s="169"/>
    </row>
    <row r="147" spans="2:11" ht="15.75">
      <c r="B147" s="168"/>
      <c r="C147" s="11"/>
      <c r="D147" s="11"/>
      <c r="E147" s="11"/>
      <c r="F147" s="11"/>
      <c r="G147" s="11"/>
      <c r="H147" s="11"/>
      <c r="I147" s="11"/>
      <c r="J147" s="11"/>
      <c r="K147" s="169"/>
    </row>
    <row r="148" spans="2:11" ht="15.75">
      <c r="B148" s="168"/>
      <c r="C148" s="11"/>
      <c r="D148" s="11"/>
      <c r="E148" s="11"/>
      <c r="F148" s="11"/>
      <c r="G148" s="11"/>
      <c r="H148" s="11"/>
      <c r="I148" s="11"/>
      <c r="J148" s="11"/>
      <c r="K148" s="169"/>
    </row>
    <row r="149" spans="2:11" ht="15.75">
      <c r="B149" s="170" t="s">
        <v>141</v>
      </c>
      <c r="C149" s="145"/>
      <c r="D149" s="145"/>
      <c r="E149" s="145"/>
      <c r="F149" s="145"/>
      <c r="G149" s="145"/>
      <c r="H149" s="145"/>
      <c r="I149" s="145"/>
      <c r="J149" s="145"/>
      <c r="K149" s="171"/>
    </row>
    <row r="150" spans="2:11" ht="15">
      <c r="B150" s="172" t="s">
        <v>667</v>
      </c>
      <c r="C150" s="137"/>
      <c r="D150" s="137"/>
      <c r="E150" s="137"/>
      <c r="F150" s="137"/>
      <c r="G150" s="137"/>
      <c r="H150" s="137"/>
      <c r="I150" s="137"/>
      <c r="J150" s="137"/>
      <c r="K150" s="173"/>
    </row>
    <row r="151" spans="2:11" ht="15.75">
      <c r="B151" s="174" t="s">
        <v>668</v>
      </c>
      <c r="C151" s="175"/>
      <c r="D151" s="175"/>
      <c r="E151" s="175"/>
      <c r="F151" s="175"/>
      <c r="G151" s="175"/>
      <c r="H151" s="175"/>
      <c r="I151" s="175"/>
      <c r="J151" s="175"/>
      <c r="K151" s="176"/>
    </row>
    <row r="152" spans="2:11" ht="15.75">
      <c r="B152" s="177"/>
      <c r="C152" s="17"/>
      <c r="D152" s="17"/>
      <c r="E152" s="17"/>
      <c r="F152" s="17"/>
      <c r="G152" s="17"/>
      <c r="H152" s="17"/>
      <c r="I152" s="17"/>
      <c r="J152" s="17"/>
      <c r="K152" s="178"/>
    </row>
    <row r="153" spans="2:11" ht="15.75">
      <c r="B153" s="168"/>
      <c r="C153" s="19" t="s">
        <v>144</v>
      </c>
      <c r="D153" s="19"/>
      <c r="E153" s="19"/>
      <c r="F153" s="19"/>
      <c r="G153" s="19"/>
      <c r="H153" s="19"/>
      <c r="I153" s="19"/>
      <c r="J153" s="19"/>
      <c r="K153" s="179"/>
    </row>
    <row r="154" spans="2:11" ht="15.75">
      <c r="B154" s="168"/>
      <c r="C154" s="21" t="s">
        <v>669</v>
      </c>
      <c r="D154" s="21"/>
      <c r="E154" s="22"/>
      <c r="F154" s="22"/>
      <c r="G154" s="22"/>
      <c r="H154" s="22"/>
      <c r="I154" s="21" t="s">
        <v>146</v>
      </c>
      <c r="J154" s="21"/>
      <c r="K154" s="180" t="s">
        <v>590</v>
      </c>
    </row>
    <row r="155" spans="2:11" ht="15.75">
      <c r="B155" s="168"/>
      <c r="C155" s="24" t="s">
        <v>148</v>
      </c>
      <c r="D155" s="25" t="s">
        <v>149</v>
      </c>
      <c r="E155" s="26"/>
      <c r="F155" s="83"/>
      <c r="G155" s="32"/>
      <c r="H155" s="84"/>
      <c r="I155" s="24"/>
      <c r="J155" s="27"/>
      <c r="K155" s="181"/>
    </row>
    <row r="156" spans="2:11" ht="15.75">
      <c r="B156" s="168"/>
      <c r="C156" s="24" t="s">
        <v>150</v>
      </c>
      <c r="D156" s="30"/>
      <c r="E156" s="31"/>
      <c r="F156" s="24" t="s">
        <v>502</v>
      </c>
      <c r="G156" s="32"/>
      <c r="H156" s="41"/>
      <c r="I156" s="24"/>
      <c r="J156" s="27"/>
      <c r="K156" s="182"/>
    </row>
    <row r="157" spans="2:11" ht="16.5" thickBot="1">
      <c r="B157" s="168"/>
      <c r="C157" s="24"/>
      <c r="D157" s="30"/>
      <c r="E157" s="31"/>
      <c r="F157" s="27"/>
      <c r="G157" s="28"/>
      <c r="H157" s="24"/>
      <c r="I157" s="24"/>
      <c r="J157" s="27"/>
      <c r="K157" s="182"/>
    </row>
    <row r="158" spans="2:11" ht="16.5" thickTop="1">
      <c r="B158" s="183"/>
      <c r="C158" s="87"/>
      <c r="D158" s="87"/>
      <c r="E158" s="87"/>
      <c r="F158" s="87"/>
      <c r="G158" s="87"/>
      <c r="H158" s="87"/>
      <c r="I158" s="87"/>
      <c r="J158" s="87"/>
      <c r="K158" s="184"/>
    </row>
    <row r="159" spans="2:11" ht="15.75">
      <c r="B159" s="185"/>
      <c r="C159" s="41"/>
      <c r="D159" s="41"/>
      <c r="E159" s="41"/>
      <c r="F159" s="41"/>
      <c r="G159" s="41"/>
      <c r="H159" s="41"/>
      <c r="I159" s="41"/>
      <c r="J159" s="41"/>
      <c r="K159" s="186" t="s">
        <v>152</v>
      </c>
    </row>
    <row r="160" spans="2:11" ht="15.75">
      <c r="B160" s="185"/>
      <c r="C160" s="44" t="s">
        <v>153</v>
      </c>
      <c r="D160" s="44"/>
      <c r="E160" s="44"/>
      <c r="F160" s="44"/>
      <c r="G160" s="44"/>
      <c r="H160" s="134"/>
      <c r="I160" s="134"/>
      <c r="J160" s="134"/>
      <c r="K160" s="187">
        <v>-23097294.05</v>
      </c>
    </row>
    <row r="161" spans="2:11" ht="15.75">
      <c r="B161" s="185"/>
      <c r="C161" s="41"/>
      <c r="D161" s="41"/>
      <c r="E161" s="41"/>
      <c r="F161" s="41"/>
      <c r="G161" s="41"/>
      <c r="H161" s="41"/>
      <c r="I161" s="41"/>
      <c r="J161" s="41"/>
      <c r="K161" s="187"/>
    </row>
    <row r="162" spans="2:11" ht="15.75">
      <c r="B162" s="185"/>
      <c r="C162" s="47" t="s">
        <v>154</v>
      </c>
      <c r="D162" s="47"/>
      <c r="E162" s="47"/>
      <c r="F162" s="47"/>
      <c r="G162" s="47"/>
      <c r="H162" s="41"/>
      <c r="I162" s="41"/>
      <c r="J162" s="41"/>
      <c r="K162" s="187"/>
    </row>
    <row r="163" spans="2:11" ht="15.75">
      <c r="B163" s="185"/>
      <c r="C163" s="41" t="s">
        <v>155</v>
      </c>
      <c r="D163" s="41"/>
      <c r="E163" s="41"/>
      <c r="F163" s="41"/>
      <c r="G163" s="41"/>
      <c r="H163" s="139"/>
      <c r="I163" s="139"/>
      <c r="J163" s="139"/>
      <c r="K163" s="187">
        <v>144985481.44</v>
      </c>
    </row>
    <row r="164" spans="2:11" ht="15.75">
      <c r="B164" s="185"/>
      <c r="C164" s="41" t="s">
        <v>670</v>
      </c>
      <c r="D164" s="41"/>
      <c r="E164" s="41"/>
      <c r="F164" s="41"/>
      <c r="G164" s="41"/>
      <c r="H164" s="41"/>
      <c r="I164" s="41"/>
      <c r="J164" s="41"/>
      <c r="K164" s="187"/>
    </row>
    <row r="165" spans="2:11" ht="15.75">
      <c r="B165" s="185"/>
      <c r="C165" s="41" t="s">
        <v>671</v>
      </c>
      <c r="D165" s="41"/>
      <c r="E165" s="41"/>
      <c r="F165" s="41"/>
      <c r="G165" s="41"/>
      <c r="H165" s="45"/>
      <c r="I165" s="45"/>
      <c r="J165" s="45"/>
      <c r="K165" s="248">
        <v>5846910.62</v>
      </c>
    </row>
    <row r="166" spans="2:11" ht="15.75">
      <c r="B166" s="185"/>
      <c r="C166" s="41" t="s">
        <v>672</v>
      </c>
      <c r="D166" s="41"/>
      <c r="E166" s="41"/>
      <c r="F166" s="41"/>
      <c r="G166" s="41"/>
      <c r="H166" s="45"/>
      <c r="I166" s="45"/>
      <c r="J166" s="45"/>
      <c r="K166" s="249">
        <f>SUM(K163:K165)</f>
        <v>150832392.06</v>
      </c>
    </row>
    <row r="167" spans="2:11" ht="15.75">
      <c r="B167" s="185"/>
      <c r="C167" s="41"/>
      <c r="D167" s="41"/>
      <c r="E167" s="41"/>
      <c r="F167" s="41"/>
      <c r="G167" s="41"/>
      <c r="H167" s="45"/>
      <c r="I167" s="45"/>
      <c r="J167" s="45"/>
      <c r="K167" s="250"/>
    </row>
    <row r="168" spans="2:11" ht="15.75">
      <c r="B168" s="185"/>
      <c r="C168" s="44" t="s">
        <v>158</v>
      </c>
      <c r="D168" s="44"/>
      <c r="E168" s="44"/>
      <c r="F168" s="44"/>
      <c r="G168" s="44"/>
      <c r="H168" s="41"/>
      <c r="I168" s="41"/>
      <c r="J168" s="41"/>
      <c r="K168" s="209">
        <f>+K160+K166</f>
        <v>127735098.01</v>
      </c>
    </row>
    <row r="169" spans="2:11" ht="15.75">
      <c r="B169" s="185"/>
      <c r="C169" s="41"/>
      <c r="D169" s="41"/>
      <c r="E169" s="41"/>
      <c r="F169" s="41"/>
      <c r="G169" s="41"/>
      <c r="H169" s="41"/>
      <c r="I169" s="41"/>
      <c r="J169" s="41"/>
      <c r="K169" s="187"/>
    </row>
    <row r="170" spans="2:11" ht="15.75">
      <c r="B170" s="185"/>
      <c r="C170" s="47" t="s">
        <v>159</v>
      </c>
      <c r="D170" s="47"/>
      <c r="E170" s="47"/>
      <c r="F170" s="47"/>
      <c r="G170" s="47"/>
      <c r="H170" s="41"/>
      <c r="I170" s="41"/>
      <c r="J170" s="41"/>
      <c r="K170" s="187"/>
    </row>
    <row r="171" spans="2:11" ht="15.75">
      <c r="B171" s="185"/>
      <c r="C171" s="41" t="s">
        <v>673</v>
      </c>
      <c r="D171" s="41"/>
      <c r="E171" s="41"/>
      <c r="F171" s="41"/>
      <c r="G171" s="41"/>
      <c r="H171" s="134"/>
      <c r="I171" s="134"/>
      <c r="J171" s="134"/>
      <c r="K171" s="187">
        <v>97540655.48</v>
      </c>
    </row>
    <row r="172" spans="2:11" ht="15.75">
      <c r="B172" s="185"/>
      <c r="C172" s="41" t="s">
        <v>674</v>
      </c>
      <c r="D172" s="41"/>
      <c r="E172" s="41"/>
      <c r="F172" s="41"/>
      <c r="G172" s="41"/>
      <c r="H172" s="45"/>
      <c r="I172" s="45"/>
      <c r="J172" s="45"/>
      <c r="K172" s="187">
        <v>36590011.2</v>
      </c>
    </row>
    <row r="173" spans="2:11" ht="15.75">
      <c r="B173" s="185"/>
      <c r="C173" s="41" t="s">
        <v>161</v>
      </c>
      <c r="D173" s="41"/>
      <c r="E173" s="41"/>
      <c r="F173" s="41"/>
      <c r="G173" s="41"/>
      <c r="H173" s="134"/>
      <c r="I173" s="134"/>
      <c r="J173" s="134"/>
      <c r="K173" s="187"/>
    </row>
    <row r="174" spans="2:11" ht="15.75">
      <c r="B174" s="185"/>
      <c r="C174" s="41" t="s">
        <v>195</v>
      </c>
      <c r="D174" s="41"/>
      <c r="E174" s="41"/>
      <c r="F174" s="41"/>
      <c r="G174" s="41"/>
      <c r="H174" s="45"/>
      <c r="I174" s="45"/>
      <c r="J174" s="45"/>
      <c r="K174" s="251"/>
    </row>
    <row r="175" spans="2:11" ht="15.75">
      <c r="B175" s="185"/>
      <c r="C175" s="41" t="s">
        <v>675</v>
      </c>
      <c r="D175" s="41"/>
      <c r="E175" s="41"/>
      <c r="F175" s="41"/>
      <c r="G175" s="41"/>
      <c r="H175" s="45"/>
      <c r="I175" s="45"/>
      <c r="J175" s="45"/>
      <c r="K175" s="252">
        <f>SUM(K171:K174)</f>
        <v>134130666.68</v>
      </c>
    </row>
    <row r="176" spans="2:11" ht="15.75">
      <c r="B176" s="185"/>
      <c r="C176" s="41"/>
      <c r="D176" s="41"/>
      <c r="E176" s="41"/>
      <c r="F176" s="41"/>
      <c r="G176" s="41"/>
      <c r="H176" s="45"/>
      <c r="I176" s="45"/>
      <c r="J176" s="45"/>
      <c r="K176" s="187"/>
    </row>
    <row r="177" spans="2:11" ht="16.5" thickBot="1">
      <c r="B177" s="185"/>
      <c r="C177" s="44" t="s">
        <v>162</v>
      </c>
      <c r="D177" s="44"/>
      <c r="E177" s="44"/>
      <c r="F177" s="44"/>
      <c r="G177" s="44"/>
      <c r="H177" s="134"/>
      <c r="I177" s="134"/>
      <c r="J177" s="134"/>
      <c r="K177" s="189">
        <f>+K168-K175</f>
        <v>-6395568.670000002</v>
      </c>
    </row>
    <row r="178" spans="2:11" ht="16.5" thickTop="1">
      <c r="B178" s="185"/>
      <c r="C178" s="90"/>
      <c r="D178" s="90"/>
      <c r="E178" s="90"/>
      <c r="F178" s="90"/>
      <c r="G178" s="90"/>
      <c r="H178" s="90"/>
      <c r="I178" s="90"/>
      <c r="J178" s="90"/>
      <c r="K178" s="190"/>
    </row>
    <row r="179" spans="2:11" ht="15.75">
      <c r="B179" s="185"/>
      <c r="C179" s="41"/>
      <c r="D179" s="41"/>
      <c r="E179" s="41"/>
      <c r="F179" s="41"/>
      <c r="G179" s="41"/>
      <c r="H179" s="41"/>
      <c r="I179" s="41"/>
      <c r="J179" s="41"/>
      <c r="K179" s="191"/>
    </row>
    <row r="180" spans="2:11" ht="15.75">
      <c r="B180" s="185"/>
      <c r="C180" s="41"/>
      <c r="D180" s="41"/>
      <c r="E180" s="41"/>
      <c r="F180" s="41"/>
      <c r="G180" s="41"/>
      <c r="H180" s="41"/>
      <c r="I180" s="41"/>
      <c r="J180" s="41"/>
      <c r="K180" s="186" t="s">
        <v>163</v>
      </c>
    </row>
    <row r="181" spans="2:11" ht="15.75">
      <c r="B181" s="185"/>
      <c r="C181" s="44" t="s">
        <v>164</v>
      </c>
      <c r="D181" s="44"/>
      <c r="E181" s="44"/>
      <c r="F181" s="44"/>
      <c r="G181" s="44"/>
      <c r="H181" s="134"/>
      <c r="I181" s="134"/>
      <c r="J181" s="134"/>
      <c r="K181" s="187">
        <v>2289403.82</v>
      </c>
    </row>
    <row r="182" spans="2:11" ht="15.75">
      <c r="B182" s="185"/>
      <c r="C182" s="44"/>
      <c r="D182" s="44"/>
      <c r="E182" s="44"/>
      <c r="F182" s="44"/>
      <c r="G182" s="44"/>
      <c r="H182" s="45"/>
      <c r="I182" s="45"/>
      <c r="J182" s="45"/>
      <c r="K182" s="187"/>
    </row>
    <row r="183" spans="2:11" ht="15.75">
      <c r="B183" s="185"/>
      <c r="C183" s="47" t="s">
        <v>154</v>
      </c>
      <c r="D183" s="47"/>
      <c r="E183" s="47"/>
      <c r="F183" s="47"/>
      <c r="G183" s="47"/>
      <c r="H183" s="41"/>
      <c r="I183" s="41"/>
      <c r="J183" s="41"/>
      <c r="K183" s="192"/>
    </row>
    <row r="184" spans="2:11" ht="15.75">
      <c r="B184" s="185"/>
      <c r="C184" s="41" t="s">
        <v>165</v>
      </c>
      <c r="D184" s="41"/>
      <c r="E184" s="41"/>
      <c r="F184" s="41"/>
      <c r="G184" s="41"/>
      <c r="H184" s="134"/>
      <c r="I184" s="134"/>
      <c r="J184" s="134"/>
      <c r="K184" s="187">
        <v>0</v>
      </c>
    </row>
    <row r="185" spans="2:11" ht="15.75">
      <c r="B185" s="185"/>
      <c r="C185" s="44" t="s">
        <v>158</v>
      </c>
      <c r="D185" s="44"/>
      <c r="E185" s="44"/>
      <c r="F185" s="44"/>
      <c r="G185" s="44"/>
      <c r="H185" s="135"/>
      <c r="I185" s="135"/>
      <c r="J185" s="135"/>
      <c r="K185" s="253">
        <f>SUM(K181:K184)</f>
        <v>2289403.82</v>
      </c>
    </row>
    <row r="186" spans="2:11" ht="15.75">
      <c r="B186" s="185"/>
      <c r="C186" s="41"/>
      <c r="D186" s="41"/>
      <c r="E186" s="41"/>
      <c r="F186" s="41"/>
      <c r="G186" s="41"/>
      <c r="H186" s="41"/>
      <c r="I186" s="41"/>
      <c r="J186" s="41"/>
      <c r="K186" s="192"/>
    </row>
    <row r="187" spans="2:11" ht="15.75">
      <c r="B187" s="185"/>
      <c r="C187" s="47" t="s">
        <v>159</v>
      </c>
      <c r="D187" s="47"/>
      <c r="E187" s="47"/>
      <c r="F187" s="47"/>
      <c r="G187" s="47"/>
      <c r="H187" s="41"/>
      <c r="I187" s="41"/>
      <c r="J187" s="41"/>
      <c r="K187" s="187"/>
    </row>
    <row r="188" spans="2:11" ht="15.75">
      <c r="B188" s="185"/>
      <c r="C188" s="41" t="s">
        <v>166</v>
      </c>
      <c r="D188" s="41"/>
      <c r="E188" s="41"/>
      <c r="F188" s="41"/>
      <c r="G188" s="41"/>
      <c r="H188" s="135"/>
      <c r="I188" s="135"/>
      <c r="J188" s="135"/>
      <c r="K188" s="187">
        <v>8684972.49</v>
      </c>
    </row>
    <row r="189" spans="2:11" ht="15.75">
      <c r="B189" s="185"/>
      <c r="C189" s="41"/>
      <c r="D189" s="41"/>
      <c r="E189" s="41"/>
      <c r="F189" s="41"/>
      <c r="G189" s="41"/>
      <c r="H189" s="57"/>
      <c r="I189" s="57"/>
      <c r="J189" s="57"/>
      <c r="K189" s="187"/>
    </row>
    <row r="190" spans="2:11" ht="16.5" thickBot="1">
      <c r="B190" s="185"/>
      <c r="C190" s="44" t="s">
        <v>162</v>
      </c>
      <c r="D190" s="44"/>
      <c r="E190" s="44"/>
      <c r="F190" s="44"/>
      <c r="G190" s="44"/>
      <c r="H190" s="41"/>
      <c r="I190" s="41"/>
      <c r="J190" s="41"/>
      <c r="K190" s="189">
        <f>SUM(K185-K188)</f>
        <v>-6395568.67</v>
      </c>
    </row>
    <row r="191" spans="2:11" ht="17.25" thickBot="1" thickTop="1">
      <c r="B191" s="193"/>
      <c r="C191" s="61"/>
      <c r="D191" s="61"/>
      <c r="E191" s="61"/>
      <c r="F191" s="61"/>
      <c r="G191" s="61"/>
      <c r="H191" s="62"/>
      <c r="I191" s="62"/>
      <c r="J191" s="62"/>
      <c r="K191" s="194"/>
    </row>
    <row r="192" spans="2:11" ht="16.5" thickTop="1">
      <c r="B192" s="183"/>
      <c r="C192" s="93"/>
      <c r="D192" s="93"/>
      <c r="E192" s="93"/>
      <c r="F192" s="93"/>
      <c r="G192" s="93"/>
      <c r="H192" s="87"/>
      <c r="I192" s="87"/>
      <c r="J192" s="87"/>
      <c r="K192" s="195"/>
    </row>
    <row r="193" spans="2:11" ht="15.75">
      <c r="B193" s="185"/>
      <c r="C193" s="44"/>
      <c r="D193" s="44"/>
      <c r="E193" s="44"/>
      <c r="F193" s="44"/>
      <c r="G193" s="44"/>
      <c r="H193" s="41"/>
      <c r="I193" s="41"/>
      <c r="J193" s="41"/>
      <c r="K193" s="195"/>
    </row>
    <row r="194" spans="2:11" ht="15.75">
      <c r="B194" s="185"/>
      <c r="C194" s="44"/>
      <c r="D194" s="44"/>
      <c r="E194" s="44"/>
      <c r="F194" s="44"/>
      <c r="G194" s="44"/>
      <c r="H194" s="41"/>
      <c r="I194" s="41"/>
      <c r="J194" s="41"/>
      <c r="K194" s="196"/>
    </row>
    <row r="195" spans="2:11" ht="15.75">
      <c r="B195" s="197"/>
      <c r="C195" s="69" t="s">
        <v>680</v>
      </c>
      <c r="D195" s="69"/>
      <c r="E195" s="68"/>
      <c r="F195" s="132" t="s">
        <v>168</v>
      </c>
      <c r="G195" s="132"/>
      <c r="H195" s="132"/>
      <c r="I195" s="71"/>
      <c r="J195" s="67" t="s">
        <v>676</v>
      </c>
      <c r="K195" s="214" t="s">
        <v>677</v>
      </c>
    </row>
    <row r="196" spans="2:11" ht="15.75">
      <c r="B196" s="185"/>
      <c r="C196" s="133" t="s">
        <v>170</v>
      </c>
      <c r="D196" s="133"/>
      <c r="E196" s="45"/>
      <c r="F196" s="133" t="s">
        <v>199</v>
      </c>
      <c r="G196" s="133"/>
      <c r="H196" s="133"/>
      <c r="I196" s="41"/>
      <c r="J196" s="134" t="s">
        <v>172</v>
      </c>
      <c r="K196" s="199"/>
    </row>
    <row r="197" spans="2:11" ht="15.75">
      <c r="B197" s="185"/>
      <c r="C197" s="41"/>
      <c r="D197" s="41"/>
      <c r="E197" s="45"/>
      <c r="F197" s="45"/>
      <c r="G197" s="45"/>
      <c r="H197" s="45"/>
      <c r="I197" s="41"/>
      <c r="J197" s="45"/>
      <c r="K197" s="200"/>
    </row>
    <row r="198" spans="2:11" ht="15.75">
      <c r="B198" s="197"/>
      <c r="C198" s="132" t="s">
        <v>681</v>
      </c>
      <c r="D198" s="132"/>
      <c r="E198" s="68"/>
      <c r="F198" s="132" t="s">
        <v>174</v>
      </c>
      <c r="G198" s="132"/>
      <c r="H198" s="132"/>
      <c r="I198" s="71"/>
      <c r="J198" s="67" t="s">
        <v>678</v>
      </c>
      <c r="K198" s="254" t="s">
        <v>679</v>
      </c>
    </row>
    <row r="199" spans="2:11" ht="15.75">
      <c r="B199" s="185"/>
      <c r="C199" s="133" t="s">
        <v>176</v>
      </c>
      <c r="D199" s="133"/>
      <c r="E199" s="45"/>
      <c r="F199" s="133" t="s">
        <v>178</v>
      </c>
      <c r="G199" s="133"/>
      <c r="H199" s="133"/>
      <c r="I199" s="41"/>
      <c r="J199" s="134" t="s">
        <v>178</v>
      </c>
      <c r="K199" s="199"/>
    </row>
    <row r="200" spans="2:11" ht="15.75">
      <c r="B200" s="185"/>
      <c r="C200" s="44"/>
      <c r="D200" s="44"/>
      <c r="E200" s="44"/>
      <c r="F200" s="44"/>
      <c r="G200" s="44"/>
      <c r="H200" s="41"/>
      <c r="I200" s="41"/>
      <c r="J200" s="41"/>
      <c r="K200" s="201"/>
    </row>
    <row r="201" spans="2:11" ht="15.75">
      <c r="B201" s="202"/>
      <c r="C201" s="203"/>
      <c r="D201" s="203"/>
      <c r="E201" s="203"/>
      <c r="F201" s="203"/>
      <c r="G201" s="203"/>
      <c r="H201" s="204"/>
      <c r="I201" s="205"/>
      <c r="J201" s="204"/>
      <c r="K201" s="206"/>
    </row>
  </sheetData>
  <protectedRanges>
    <protectedRange sqref="F198 J198" name="Rango1_2_1_1_2_1"/>
    <protectedRange sqref="J155:J157" name="Rango1_1_1_1"/>
    <protectedRange sqref="C195" name="Rango1_2_1_2_1_1"/>
    <protectedRange sqref="K195" name="Rango1_2_1_3_1"/>
    <protectedRange sqref="K198" name="Rango1_2_1_1_1_1_1"/>
    <protectedRange sqref="C198" name="Rango1_2_1_1_1"/>
  </protectedRanges>
  <mergeCells count="26">
    <mergeCell ref="C196:D196"/>
    <mergeCell ref="F196:H196"/>
    <mergeCell ref="J196:K196"/>
    <mergeCell ref="C198:D198"/>
    <mergeCell ref="F198:H198"/>
    <mergeCell ref="C199:D199"/>
    <mergeCell ref="F199:H199"/>
    <mergeCell ref="J199:K199"/>
    <mergeCell ref="H177:J177"/>
    <mergeCell ref="H181:J181"/>
    <mergeCell ref="H184:J184"/>
    <mergeCell ref="H185:J185"/>
    <mergeCell ref="H188:J188"/>
    <mergeCell ref="F195:H195"/>
    <mergeCell ref="B150:K150"/>
    <mergeCell ref="B151:K151"/>
    <mergeCell ref="H160:J160"/>
    <mergeCell ref="H163:J163"/>
    <mergeCell ref="H171:J171"/>
    <mergeCell ref="H173:J173"/>
    <mergeCell ref="B2:I2"/>
    <mergeCell ref="B4:I4"/>
    <mergeCell ref="F137:I137"/>
    <mergeCell ref="F139:I139"/>
    <mergeCell ref="F140:I140"/>
    <mergeCell ref="B149:K14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00A1-9A48-4CBA-BA92-06B9AAF367CA}">
  <dimension ref="B2:K72"/>
  <sheetViews>
    <sheetView workbookViewId="0" topLeftCell="A10">
      <selection activeCell="K66" sqref="K6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248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289049536.34</v>
      </c>
      <c r="H8" s="81">
        <v>0</v>
      </c>
      <c r="I8" s="81">
        <v>289049536.34</v>
      </c>
    </row>
    <row r="9" spans="2:9" ht="51">
      <c r="B9" s="79">
        <v>45299</v>
      </c>
      <c r="C9" s="80">
        <v>79164</v>
      </c>
      <c r="D9" s="80" t="s">
        <v>249</v>
      </c>
      <c r="E9" s="80" t="s">
        <v>250</v>
      </c>
      <c r="G9" s="81">
        <v>738454.28</v>
      </c>
      <c r="H9" s="81">
        <v>0</v>
      </c>
      <c r="I9" s="81">
        <v>289787990.62</v>
      </c>
    </row>
    <row r="10" spans="2:9" ht="63.75">
      <c r="B10" s="79">
        <v>45303</v>
      </c>
      <c r="C10" s="80">
        <v>79332</v>
      </c>
      <c r="D10" s="80" t="s">
        <v>249</v>
      </c>
      <c r="E10" s="80" t="s">
        <v>251</v>
      </c>
      <c r="G10" s="81">
        <v>672351.7</v>
      </c>
      <c r="H10" s="81">
        <v>0</v>
      </c>
      <c r="I10" s="81">
        <v>290460342.32</v>
      </c>
    </row>
    <row r="11" spans="2:9" ht="51">
      <c r="B11" s="79">
        <v>45309</v>
      </c>
      <c r="C11" s="80">
        <v>79548</v>
      </c>
      <c r="D11" s="80" t="s">
        <v>249</v>
      </c>
      <c r="E11" s="80" t="s">
        <v>252</v>
      </c>
      <c r="G11" s="81">
        <v>859078.95</v>
      </c>
      <c r="H11" s="81">
        <v>0</v>
      </c>
      <c r="I11" s="81">
        <v>291319421.27</v>
      </c>
    </row>
    <row r="12" spans="2:9" ht="51">
      <c r="B12" s="79">
        <v>45316</v>
      </c>
      <c r="C12" s="80">
        <v>79904</v>
      </c>
      <c r="D12" s="80" t="s">
        <v>249</v>
      </c>
      <c r="E12" s="80" t="s">
        <v>253</v>
      </c>
      <c r="G12" s="81">
        <v>1085379.01</v>
      </c>
      <c r="H12" s="81">
        <v>0</v>
      </c>
      <c r="I12" s="81">
        <v>292404800.28</v>
      </c>
    </row>
    <row r="13" spans="7:8" ht="15">
      <c r="G13" s="5">
        <f>SUM(G9:G12)</f>
        <v>3355263.9399999995</v>
      </c>
      <c r="H13" s="5">
        <f>SUM(H9:H12)</f>
        <v>0</v>
      </c>
    </row>
    <row r="14" spans="6:9" ht="15">
      <c r="F14" s="143" t="s">
        <v>254</v>
      </c>
      <c r="G14" s="141"/>
      <c r="H14" s="141"/>
      <c r="I14" s="141"/>
    </row>
    <row r="16" spans="6:9" ht="15">
      <c r="F16" s="143" t="s">
        <v>255</v>
      </c>
      <c r="G16" s="141"/>
      <c r="H16" s="141"/>
      <c r="I16" s="141"/>
    </row>
    <row r="17" spans="6:9" ht="15">
      <c r="F17" s="143" t="s">
        <v>256</v>
      </c>
      <c r="G17" s="141"/>
      <c r="H17" s="141"/>
      <c r="I17" s="141"/>
    </row>
    <row r="18" ht="15.75" thickBot="1"/>
    <row r="19" spans="2:11" ht="15.75">
      <c r="B19" s="101"/>
      <c r="C19" s="7"/>
      <c r="D19" s="8"/>
      <c r="E19" s="8"/>
      <c r="F19" s="8"/>
      <c r="G19" s="8"/>
      <c r="H19" s="8"/>
      <c r="I19" s="8"/>
      <c r="J19" s="8"/>
      <c r="K19" s="9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44" t="s">
        <v>141</v>
      </c>
      <c r="C25" s="145"/>
      <c r="D25" s="145"/>
      <c r="E25" s="145"/>
      <c r="F25" s="145"/>
      <c r="G25" s="145"/>
      <c r="H25" s="145"/>
      <c r="I25" s="145"/>
      <c r="J25" s="145"/>
      <c r="K25" s="146"/>
    </row>
    <row r="26" spans="2:11" ht="15">
      <c r="B26" s="136" t="s">
        <v>257</v>
      </c>
      <c r="C26" s="137"/>
      <c r="D26" s="137"/>
      <c r="E26" s="137"/>
      <c r="F26" s="137"/>
      <c r="G26" s="137"/>
      <c r="H26" s="137"/>
      <c r="I26" s="137"/>
      <c r="J26" s="137"/>
      <c r="K26" s="138"/>
    </row>
    <row r="27" spans="2:11" ht="15.75">
      <c r="B27" s="16" t="s">
        <v>229</v>
      </c>
      <c r="C27" s="17"/>
      <c r="D27" s="17"/>
      <c r="E27" s="105" t="s">
        <v>258</v>
      </c>
      <c r="F27" s="105"/>
      <c r="G27" s="105"/>
      <c r="H27" s="105"/>
      <c r="I27" s="105"/>
      <c r="J27" s="105"/>
      <c r="K27" s="18"/>
    </row>
    <row r="28" spans="2:11" ht="15.75">
      <c r="B28" s="10"/>
      <c r="C28" s="19" t="s">
        <v>144</v>
      </c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21" t="s">
        <v>259</v>
      </c>
      <c r="D29" s="21"/>
      <c r="E29" s="22"/>
      <c r="F29" s="22"/>
      <c r="G29" s="22"/>
      <c r="H29" s="22"/>
      <c r="I29" s="21" t="s">
        <v>146</v>
      </c>
      <c r="J29" s="21"/>
      <c r="K29" s="103">
        <v>2117001000</v>
      </c>
    </row>
    <row r="30" spans="2:11" ht="15.75">
      <c r="B30" s="10"/>
      <c r="C30" s="24" t="s">
        <v>148</v>
      </c>
      <c r="D30" s="25" t="s">
        <v>149</v>
      </c>
      <c r="E30" s="26"/>
      <c r="F30" s="83"/>
      <c r="G30" s="32"/>
      <c r="H30" s="84"/>
      <c r="I30" s="24"/>
      <c r="J30" s="27"/>
      <c r="K30" s="85"/>
    </row>
    <row r="31" spans="2:11" ht="15.75">
      <c r="B31" s="10"/>
      <c r="C31" s="24" t="s">
        <v>150</v>
      </c>
      <c r="D31" s="30"/>
      <c r="E31" s="31"/>
      <c r="F31" s="27"/>
      <c r="G31" s="32"/>
      <c r="H31" s="24" t="s">
        <v>260</v>
      </c>
      <c r="I31" s="24"/>
      <c r="J31" s="27"/>
      <c r="K31" s="29"/>
    </row>
    <row r="32" spans="2:11" ht="16.5" thickBot="1">
      <c r="B32" s="10"/>
      <c r="C32" s="24"/>
      <c r="D32" s="30"/>
      <c r="E32" s="31"/>
      <c r="F32" s="27"/>
      <c r="G32" s="28"/>
      <c r="H32" s="24"/>
      <c r="I32" s="24"/>
      <c r="J32" s="27"/>
      <c r="K32" s="29"/>
    </row>
    <row r="33" spans="2:11" ht="16.5" thickTop="1">
      <c r="B33" s="86"/>
      <c r="C33" s="87"/>
      <c r="D33" s="87"/>
      <c r="E33" s="87"/>
      <c r="F33" s="87"/>
      <c r="G33" s="87"/>
      <c r="H33" s="87"/>
      <c r="I33" s="87"/>
      <c r="J33" s="87"/>
      <c r="K33" s="88"/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3" t="s">
        <v>152</v>
      </c>
    </row>
    <row r="35" spans="2:11" ht="15.75">
      <c r="B35" s="40"/>
      <c r="C35" s="44" t="s">
        <v>153</v>
      </c>
      <c r="D35" s="44"/>
      <c r="E35" s="44"/>
      <c r="F35" s="44"/>
      <c r="G35" s="44"/>
      <c r="H35" s="134"/>
      <c r="I35" s="134"/>
      <c r="J35" s="134"/>
      <c r="K35" s="46">
        <v>289049536.34</v>
      </c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6"/>
    </row>
    <row r="37" spans="2:11" ht="15.75">
      <c r="B37" s="40"/>
      <c r="C37" s="47" t="s">
        <v>154</v>
      </c>
      <c r="D37" s="47"/>
      <c r="E37" s="47"/>
      <c r="F37" s="47"/>
      <c r="G37" s="47"/>
      <c r="H37" s="41"/>
      <c r="I37" s="41"/>
      <c r="J37" s="41"/>
      <c r="K37" s="46"/>
    </row>
    <row r="38" spans="2:11" ht="15.75">
      <c r="B38" s="40"/>
      <c r="C38" s="41" t="s">
        <v>155</v>
      </c>
      <c r="D38" s="41"/>
      <c r="E38" s="41"/>
      <c r="F38" s="41"/>
      <c r="G38" s="41"/>
      <c r="H38" s="139"/>
      <c r="I38" s="139"/>
      <c r="J38" s="139"/>
      <c r="K38" s="46">
        <v>3355263.94</v>
      </c>
    </row>
    <row r="39" spans="2:11" ht="15.75">
      <c r="B39" s="40"/>
      <c r="C39" s="41" t="s">
        <v>192</v>
      </c>
      <c r="D39" s="41"/>
      <c r="E39" s="41"/>
      <c r="F39" s="41"/>
      <c r="G39" s="41"/>
      <c r="H39" s="134"/>
      <c r="I39" s="134"/>
      <c r="J39" s="134"/>
      <c r="K39" s="46"/>
    </row>
    <row r="40" spans="2:11" ht="15.75">
      <c r="B40" s="40"/>
      <c r="C40" s="41" t="s">
        <v>261</v>
      </c>
      <c r="D40" s="41"/>
      <c r="E40" s="41"/>
      <c r="F40" s="41"/>
      <c r="G40" s="41"/>
      <c r="H40" s="45"/>
      <c r="I40" s="45"/>
      <c r="J40" s="45"/>
      <c r="K40" s="46"/>
    </row>
    <row r="41" spans="2:11" ht="15.75">
      <c r="B41" s="40"/>
      <c r="C41" s="44" t="s">
        <v>158</v>
      </c>
      <c r="D41" s="44"/>
      <c r="E41" s="44"/>
      <c r="F41" s="44"/>
      <c r="G41" s="44"/>
      <c r="H41" s="41"/>
      <c r="I41" s="41"/>
      <c r="J41" s="41"/>
      <c r="K41" s="89">
        <f>+K35+K38+K39+K40</f>
        <v>292404800.28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159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193</v>
      </c>
      <c r="D44" s="41"/>
      <c r="E44" s="41"/>
      <c r="F44" s="41"/>
      <c r="G44" s="41"/>
      <c r="H44" s="134"/>
      <c r="I44" s="134"/>
      <c r="J44" s="134"/>
      <c r="K44" s="46"/>
    </row>
    <row r="45" spans="2:11" ht="15.75">
      <c r="B45" s="40"/>
      <c r="C45" s="41" t="s">
        <v>194</v>
      </c>
      <c r="D45" s="41"/>
      <c r="E45" s="41"/>
      <c r="F45" s="41"/>
      <c r="G45" s="41"/>
      <c r="H45" s="45"/>
      <c r="I45" s="45"/>
      <c r="J45" s="45"/>
      <c r="K45" s="46">
        <v>0</v>
      </c>
    </row>
    <row r="46" spans="2:11" ht="15.75">
      <c r="B46" s="40"/>
      <c r="C46" s="41" t="s">
        <v>161</v>
      </c>
      <c r="D46" s="41"/>
      <c r="E46" s="41"/>
      <c r="F46" s="41"/>
      <c r="G46" s="41"/>
      <c r="H46" s="134"/>
      <c r="I46" s="134"/>
      <c r="J46" s="134"/>
      <c r="K46" s="46"/>
    </row>
    <row r="47" spans="2:11" ht="15.75">
      <c r="B47" s="40"/>
      <c r="C47" s="41" t="s">
        <v>195</v>
      </c>
      <c r="D47" s="41"/>
      <c r="E47" s="41"/>
      <c r="F47" s="41"/>
      <c r="G47" s="41"/>
      <c r="H47" s="45"/>
      <c r="I47" s="45"/>
      <c r="J47" s="45"/>
      <c r="K47" s="46"/>
    </row>
    <row r="48" spans="2:11" ht="15.75">
      <c r="B48" s="40"/>
      <c r="C48" s="41"/>
      <c r="D48" s="41"/>
      <c r="E48" s="41"/>
      <c r="F48" s="41"/>
      <c r="G48" s="41"/>
      <c r="H48" s="45"/>
      <c r="I48" s="45"/>
      <c r="J48" s="45"/>
      <c r="K48" s="46"/>
    </row>
    <row r="49" spans="2:11" ht="16.5" thickBot="1">
      <c r="B49" s="40"/>
      <c r="C49" s="44" t="s">
        <v>162</v>
      </c>
      <c r="D49" s="44"/>
      <c r="E49" s="44"/>
      <c r="F49" s="44"/>
      <c r="G49" s="44"/>
      <c r="H49" s="134"/>
      <c r="I49" s="134"/>
      <c r="J49" s="134"/>
      <c r="K49" s="52">
        <f>K41-K45</f>
        <v>292404800.28</v>
      </c>
    </row>
    <row r="50" spans="2:11" ht="16.5" thickTop="1">
      <c r="B50" s="40"/>
      <c r="C50" s="90"/>
      <c r="D50" s="90"/>
      <c r="E50" s="90"/>
      <c r="F50" s="90"/>
      <c r="G50" s="90"/>
      <c r="H50" s="90"/>
      <c r="I50" s="90"/>
      <c r="J50" s="90"/>
      <c r="K50" s="91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2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3" t="s">
        <v>163</v>
      </c>
    </row>
    <row r="53" spans="2:11" ht="15.75">
      <c r="B53" s="40"/>
      <c r="C53" s="44" t="s">
        <v>164</v>
      </c>
      <c r="D53" s="44"/>
      <c r="E53" s="44"/>
      <c r="F53" s="44"/>
      <c r="G53" s="44"/>
      <c r="H53" s="134"/>
      <c r="I53" s="134"/>
      <c r="J53" s="134"/>
      <c r="K53" s="46">
        <v>292404800.28</v>
      </c>
    </row>
    <row r="54" spans="2:11" ht="15.75">
      <c r="B54" s="40"/>
      <c r="C54" s="44"/>
      <c r="D54" s="44"/>
      <c r="E54" s="44"/>
      <c r="F54" s="44"/>
      <c r="G54" s="44"/>
      <c r="H54" s="45"/>
      <c r="I54" s="45"/>
      <c r="J54" s="45"/>
      <c r="K54" s="46"/>
    </row>
    <row r="55" spans="2:11" ht="15.75">
      <c r="B55" s="40"/>
      <c r="C55" s="47" t="s">
        <v>154</v>
      </c>
      <c r="D55" s="47"/>
      <c r="E55" s="47"/>
      <c r="F55" s="47"/>
      <c r="G55" s="47"/>
      <c r="H55" s="41"/>
      <c r="I55" s="41"/>
      <c r="J55" s="41"/>
      <c r="K55" s="54"/>
    </row>
    <row r="56" spans="2:11" ht="15.75">
      <c r="B56" s="40"/>
      <c r="C56" s="41" t="s">
        <v>165</v>
      </c>
      <c r="D56" s="41"/>
      <c r="E56" s="41"/>
      <c r="F56" s="41"/>
      <c r="G56" s="41"/>
      <c r="H56" s="134"/>
      <c r="I56" s="134"/>
      <c r="J56" s="134"/>
      <c r="K56" s="46">
        <v>0</v>
      </c>
    </row>
    <row r="57" spans="2:11" ht="15.75">
      <c r="B57" s="40"/>
      <c r="C57" s="44" t="s">
        <v>158</v>
      </c>
      <c r="D57" s="44"/>
      <c r="E57" s="44"/>
      <c r="F57" s="44"/>
      <c r="G57" s="44"/>
      <c r="H57" s="135"/>
      <c r="I57" s="135"/>
      <c r="J57" s="135"/>
      <c r="K57" s="92">
        <f>SUM(K53:K56)</f>
        <v>292404800.28</v>
      </c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54"/>
    </row>
    <row r="59" spans="2:11" ht="15.75">
      <c r="B59" s="40"/>
      <c r="C59" s="47" t="s">
        <v>159</v>
      </c>
      <c r="D59" s="47"/>
      <c r="E59" s="47"/>
      <c r="F59" s="47"/>
      <c r="G59" s="47"/>
      <c r="H59" s="41"/>
      <c r="I59" s="41"/>
      <c r="J59" s="41"/>
      <c r="K59" s="46"/>
    </row>
    <row r="60" spans="2:11" ht="15.75">
      <c r="B60" s="40"/>
      <c r="C60" s="41" t="s">
        <v>196</v>
      </c>
      <c r="D60" s="41"/>
      <c r="E60" s="41"/>
      <c r="F60" s="41"/>
      <c r="G60" s="41"/>
      <c r="H60" s="135"/>
      <c r="I60" s="135"/>
      <c r="J60" s="135"/>
      <c r="K60" s="46"/>
    </row>
    <row r="61" spans="2:11" ht="15.75">
      <c r="B61" s="40"/>
      <c r="C61" s="41"/>
      <c r="D61" s="41"/>
      <c r="E61" s="41"/>
      <c r="F61" s="41"/>
      <c r="G61" s="41"/>
      <c r="H61" s="57"/>
      <c r="I61" s="57"/>
      <c r="J61" s="57"/>
      <c r="K61" s="46"/>
    </row>
    <row r="62" spans="2:11" ht="16.5" thickBot="1">
      <c r="B62" s="40"/>
      <c r="C62" s="44" t="s">
        <v>162</v>
      </c>
      <c r="D62" s="44"/>
      <c r="E62" s="44"/>
      <c r="F62" s="44"/>
      <c r="G62" s="44"/>
      <c r="H62" s="41"/>
      <c r="I62" s="41"/>
      <c r="J62" s="41"/>
      <c r="K62" s="52">
        <f>SUM(K57-K60)</f>
        <v>292404800.28</v>
      </c>
    </row>
    <row r="63" spans="2:11" ht="17.25" thickBot="1" thickTop="1">
      <c r="B63" s="60"/>
      <c r="C63" s="61"/>
      <c r="D63" s="61"/>
      <c r="E63" s="61"/>
      <c r="F63" s="61"/>
      <c r="G63" s="61"/>
      <c r="H63" s="62"/>
      <c r="I63" s="62"/>
      <c r="J63" s="62"/>
      <c r="K63" s="63"/>
    </row>
    <row r="64" spans="2:11" ht="16.5" thickTop="1">
      <c r="B64" s="86"/>
      <c r="C64" s="93"/>
      <c r="D64" s="93"/>
      <c r="E64" s="93"/>
      <c r="F64" s="93"/>
      <c r="G64" s="93"/>
      <c r="H64" s="87"/>
      <c r="I64" s="87"/>
      <c r="J64" s="87"/>
      <c r="K64" s="64"/>
    </row>
    <row r="65" spans="2:11" ht="15.75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100"/>
      <c r="C66" s="272" t="s">
        <v>167</v>
      </c>
      <c r="D66" s="272"/>
      <c r="E66" s="68"/>
      <c r="F66" s="69" t="s">
        <v>197</v>
      </c>
      <c r="G66" s="132" t="s">
        <v>168</v>
      </c>
      <c r="H66" s="132"/>
      <c r="I66" s="71"/>
      <c r="J66" s="68"/>
      <c r="K66" s="72" t="s">
        <v>239</v>
      </c>
    </row>
    <row r="67" spans="2:11" ht="15.75">
      <c r="B67" s="40"/>
      <c r="C67" s="104" t="s">
        <v>170</v>
      </c>
      <c r="D67" s="104"/>
      <c r="E67" s="45"/>
      <c r="F67" s="133" t="s">
        <v>199</v>
      </c>
      <c r="G67" s="133"/>
      <c r="H67" s="133"/>
      <c r="I67" s="41"/>
      <c r="J67" s="41"/>
      <c r="K67" s="73" t="s">
        <v>172</v>
      </c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100"/>
      <c r="C69" s="272" t="s">
        <v>173</v>
      </c>
      <c r="D69" s="272"/>
      <c r="E69" s="68"/>
      <c r="F69" s="69" t="s">
        <v>174</v>
      </c>
      <c r="G69" s="132" t="s">
        <v>174</v>
      </c>
      <c r="H69" s="132"/>
      <c r="I69" s="71"/>
      <c r="J69" s="68"/>
      <c r="K69" s="72" t="s">
        <v>262</v>
      </c>
    </row>
    <row r="70" spans="2:11" ht="15.75">
      <c r="B70" s="40"/>
      <c r="C70" s="104" t="s">
        <v>176</v>
      </c>
      <c r="D70" s="104"/>
      <c r="E70" s="45"/>
      <c r="F70" s="133" t="s">
        <v>178</v>
      </c>
      <c r="G70" s="133"/>
      <c r="H70" s="133"/>
      <c r="I70" s="41"/>
      <c r="J70" s="41"/>
      <c r="K70" s="73" t="s">
        <v>178</v>
      </c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94"/>
    </row>
    <row r="72" spans="2:11" ht="16.5" thickBot="1">
      <c r="B72" s="74"/>
      <c r="C72" s="75"/>
      <c r="D72" s="75"/>
      <c r="E72" s="75"/>
      <c r="F72" s="75"/>
      <c r="G72" s="75"/>
      <c r="H72" s="95"/>
      <c r="I72" s="96"/>
      <c r="J72" s="95"/>
      <c r="K72" s="97"/>
    </row>
  </sheetData>
  <protectedRanges>
    <protectedRange sqref="F66 C66 J66:K66" name="Rango1_2_1"/>
    <protectedRange sqref="F69 C69 J69:K69" name="Rango1_2_1_1"/>
    <protectedRange sqref="J30:J32" name="Rango1_1"/>
    <protectedRange sqref="G66" name="Rango1_2_1_2_1"/>
    <protectedRange sqref="G69" name="Rango1_2_1_1_1_2"/>
  </protectedRanges>
  <mergeCells count="21">
    <mergeCell ref="B25:K25"/>
    <mergeCell ref="G66:H66"/>
    <mergeCell ref="G69:H69"/>
    <mergeCell ref="B2:I2"/>
    <mergeCell ref="B4:I4"/>
    <mergeCell ref="F14:I14"/>
    <mergeCell ref="F16:I16"/>
    <mergeCell ref="F17:I17"/>
    <mergeCell ref="B26:K26"/>
    <mergeCell ref="H35:J35"/>
    <mergeCell ref="H38:J38"/>
    <mergeCell ref="H39:J39"/>
    <mergeCell ref="H44:J44"/>
    <mergeCell ref="F67:H67"/>
    <mergeCell ref="F70:H70"/>
    <mergeCell ref="H46:J46"/>
    <mergeCell ref="H49:J49"/>
    <mergeCell ref="H53:J53"/>
    <mergeCell ref="H56:J56"/>
    <mergeCell ref="H57:J57"/>
    <mergeCell ref="H60:J6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256C-9466-44C9-A110-71DBE92B7A8E}">
  <dimension ref="B2:K70"/>
  <sheetViews>
    <sheetView workbookViewId="0" topLeftCell="A8">
      <selection activeCell="K69" sqref="K6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6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61" t="s">
        <v>571</v>
      </c>
      <c r="C4" s="141"/>
      <c r="D4" s="141"/>
      <c r="E4" s="141"/>
      <c r="F4" s="141"/>
      <c r="G4" s="141"/>
      <c r="H4" s="141"/>
      <c r="I4" s="141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55318364.28</v>
      </c>
      <c r="H8" s="4">
        <v>46700735.6</v>
      </c>
      <c r="I8" s="4">
        <v>8617628.68</v>
      </c>
    </row>
    <row r="9" spans="2:9" ht="15">
      <c r="B9" s="2">
        <v>45309</v>
      </c>
      <c r="C9" s="3">
        <v>79682</v>
      </c>
      <c r="D9" s="3" t="s">
        <v>18</v>
      </c>
      <c r="E9" s="3" t="s">
        <v>572</v>
      </c>
      <c r="G9" s="4">
        <v>0</v>
      </c>
      <c r="H9" s="4">
        <v>594870.95</v>
      </c>
      <c r="I9" s="4">
        <v>8022757.73</v>
      </c>
    </row>
    <row r="10" spans="2:9" ht="15">
      <c r="B10" s="2">
        <v>45309</v>
      </c>
      <c r="C10" s="3">
        <v>79736</v>
      </c>
      <c r="D10" s="3" t="s">
        <v>18</v>
      </c>
      <c r="E10" s="3" t="s">
        <v>573</v>
      </c>
      <c r="G10" s="4">
        <v>0</v>
      </c>
      <c r="H10" s="4">
        <v>5296</v>
      </c>
      <c r="I10" s="4">
        <v>8017461.73</v>
      </c>
    </row>
    <row r="11" spans="2:9" ht="15">
      <c r="B11" s="2">
        <v>45309</v>
      </c>
      <c r="C11" s="3">
        <v>79738</v>
      </c>
      <c r="D11" s="3" t="s">
        <v>18</v>
      </c>
      <c r="E11" s="3" t="s">
        <v>574</v>
      </c>
      <c r="G11" s="4">
        <v>0</v>
      </c>
      <c r="H11" s="4">
        <v>97740.95</v>
      </c>
      <c r="I11" s="4">
        <v>7919720.78</v>
      </c>
    </row>
    <row r="12" spans="2:9" ht="15">
      <c r="B12" s="2">
        <v>45309</v>
      </c>
      <c r="C12" s="3">
        <v>79740</v>
      </c>
      <c r="D12" s="3" t="s">
        <v>18</v>
      </c>
      <c r="E12" s="3" t="s">
        <v>575</v>
      </c>
      <c r="G12" s="4">
        <v>0</v>
      </c>
      <c r="H12" s="4">
        <v>179880</v>
      </c>
      <c r="I12" s="4">
        <v>7739840.78</v>
      </c>
    </row>
    <row r="13" spans="2:9" ht="38.25">
      <c r="B13" s="2">
        <v>45310</v>
      </c>
      <c r="C13" s="3">
        <v>79672</v>
      </c>
      <c r="D13" s="3" t="s">
        <v>180</v>
      </c>
      <c r="E13" s="3" t="s">
        <v>576</v>
      </c>
      <c r="G13" s="4">
        <v>877787.9</v>
      </c>
      <c r="H13" s="4">
        <v>0</v>
      </c>
      <c r="I13" s="4">
        <v>8617628.68</v>
      </c>
    </row>
    <row r="14" spans="2:9" ht="38.25">
      <c r="B14" s="2">
        <v>45310</v>
      </c>
      <c r="C14" s="3">
        <v>79679</v>
      </c>
      <c r="D14" s="3" t="s">
        <v>180</v>
      </c>
      <c r="E14" s="3" t="s">
        <v>577</v>
      </c>
      <c r="G14" s="4">
        <v>0</v>
      </c>
      <c r="H14" s="4">
        <v>8617628.68</v>
      </c>
      <c r="I14" s="4">
        <v>0</v>
      </c>
    </row>
    <row r="16" spans="6:9" ht="15">
      <c r="F16" s="162" t="s">
        <v>578</v>
      </c>
      <c r="G16" s="141"/>
      <c r="H16" s="141"/>
      <c r="I16" s="141"/>
    </row>
    <row r="18" spans="6:9" ht="15">
      <c r="F18" s="162" t="s">
        <v>579</v>
      </c>
      <c r="G18" s="141"/>
      <c r="H18" s="141"/>
      <c r="I18" s="141"/>
    </row>
    <row r="19" spans="6:9" ht="15">
      <c r="F19" s="162" t="s">
        <v>580</v>
      </c>
      <c r="G19" s="141"/>
      <c r="H19" s="141"/>
      <c r="I19" s="141"/>
    </row>
    <row r="21" ht="15.75" thickBot="1"/>
    <row r="22" spans="2:11" ht="15.75">
      <c r="B22" s="6"/>
      <c r="C22" s="7"/>
      <c r="D22" s="8"/>
      <c r="E22" s="8"/>
      <c r="F22" s="8"/>
      <c r="G22" s="8"/>
      <c r="H22" s="8"/>
      <c r="I22" s="8"/>
      <c r="J22" s="8"/>
      <c r="K22" s="9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ht="15.75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 ht="15.75">
      <c r="B28" s="144" t="s">
        <v>141</v>
      </c>
      <c r="C28" s="145"/>
      <c r="D28" s="145"/>
      <c r="E28" s="145"/>
      <c r="F28" s="145"/>
      <c r="G28" s="145"/>
      <c r="H28" s="145"/>
      <c r="I28" s="145"/>
      <c r="J28" s="145"/>
      <c r="K28" s="146"/>
    </row>
    <row r="29" spans="2:11" ht="15">
      <c r="B29" s="136" t="s">
        <v>581</v>
      </c>
      <c r="C29" s="137"/>
      <c r="D29" s="137"/>
      <c r="E29" s="137"/>
      <c r="F29" s="137"/>
      <c r="G29" s="137"/>
      <c r="H29" s="137"/>
      <c r="I29" s="137"/>
      <c r="J29" s="137"/>
      <c r="K29" s="138"/>
    </row>
    <row r="30" spans="2:11" ht="15">
      <c r="B30" s="136" t="s">
        <v>582</v>
      </c>
      <c r="C30" s="137"/>
      <c r="D30" s="137"/>
      <c r="E30" s="137"/>
      <c r="F30" s="137"/>
      <c r="G30" s="137"/>
      <c r="H30" s="137"/>
      <c r="I30" s="137"/>
      <c r="J30" s="137"/>
      <c r="K30" s="138"/>
    </row>
    <row r="31" spans="2:11" ht="15.75">
      <c r="B31" s="10"/>
      <c r="C31" s="19" t="s">
        <v>144</v>
      </c>
      <c r="D31" s="19"/>
      <c r="E31" s="19"/>
      <c r="F31" s="19"/>
      <c r="G31" s="19"/>
      <c r="H31" s="19"/>
      <c r="I31" s="19"/>
      <c r="J31" s="19"/>
      <c r="K31" s="20"/>
    </row>
    <row r="32" spans="2:11" ht="15.75">
      <c r="B32" s="10"/>
      <c r="C32" s="21" t="s">
        <v>583</v>
      </c>
      <c r="D32" s="21"/>
      <c r="E32" s="22"/>
      <c r="F32" s="22"/>
      <c r="G32" s="22"/>
      <c r="H32" s="22"/>
      <c r="I32" s="21" t="s">
        <v>146</v>
      </c>
      <c r="J32" s="21"/>
      <c r="K32" s="23" t="s">
        <v>584</v>
      </c>
    </row>
    <row r="33" spans="2:11" ht="15.75">
      <c r="B33" s="10"/>
      <c r="C33" s="24" t="s">
        <v>148</v>
      </c>
      <c r="D33" s="25" t="s">
        <v>149</v>
      </c>
      <c r="E33" s="26"/>
      <c r="F33" s="27"/>
      <c r="G33" s="28"/>
      <c r="H33" s="24"/>
      <c r="I33" s="24"/>
      <c r="J33" s="27"/>
      <c r="K33" s="29"/>
    </row>
    <row r="34" spans="2:11" ht="15.75">
      <c r="B34" s="10"/>
      <c r="C34" s="24" t="s">
        <v>150</v>
      </c>
      <c r="D34" s="30"/>
      <c r="E34" s="31"/>
      <c r="F34" s="27"/>
      <c r="G34" s="32"/>
      <c r="H34" s="24" t="s">
        <v>585</v>
      </c>
      <c r="I34" s="24"/>
      <c r="J34" s="27"/>
      <c r="K34" s="29"/>
    </row>
    <row r="35" spans="2:11" ht="16.5" thickBot="1">
      <c r="B35" s="33"/>
      <c r="C35" s="34"/>
      <c r="D35" s="35"/>
      <c r="E35" s="36"/>
      <c r="F35" s="37"/>
      <c r="G35" s="38"/>
      <c r="H35" s="34"/>
      <c r="I35" s="34"/>
      <c r="J35" s="37"/>
      <c r="K35" s="39"/>
    </row>
    <row r="36" spans="2:11" ht="16.5" thickTop="1">
      <c r="B36" s="40"/>
      <c r="C36" s="41"/>
      <c r="D36" s="41"/>
      <c r="E36" s="41"/>
      <c r="F36" s="41"/>
      <c r="G36" s="41"/>
      <c r="H36" s="41"/>
      <c r="I36" s="41"/>
      <c r="J36" s="41"/>
      <c r="K36" s="43" t="s">
        <v>152</v>
      </c>
    </row>
    <row r="37" spans="2:11" ht="15.75">
      <c r="B37" s="40"/>
      <c r="C37" s="44" t="s">
        <v>153</v>
      </c>
      <c r="D37" s="44"/>
      <c r="E37" s="44"/>
      <c r="F37" s="44"/>
      <c r="G37" s="44"/>
      <c r="H37" s="134"/>
      <c r="I37" s="134"/>
      <c r="J37" s="134"/>
      <c r="K37" s="46">
        <v>8617628.68</v>
      </c>
    </row>
    <row r="38" spans="2:11" ht="15.75">
      <c r="B38" s="40"/>
      <c r="C38" s="41"/>
      <c r="D38" s="41"/>
      <c r="E38" s="41"/>
      <c r="F38" s="41"/>
      <c r="G38" s="41"/>
      <c r="H38" s="41"/>
      <c r="I38" s="41"/>
      <c r="J38" s="41"/>
      <c r="K38" s="46"/>
    </row>
    <row r="39" spans="2:11" ht="15.75">
      <c r="B39" s="40"/>
      <c r="C39" s="47" t="s">
        <v>154</v>
      </c>
      <c r="D39" s="47"/>
      <c r="E39" s="47"/>
      <c r="F39" s="47"/>
      <c r="G39" s="47"/>
      <c r="H39" s="41"/>
      <c r="I39" s="41"/>
      <c r="J39" s="41"/>
      <c r="K39" s="46"/>
    </row>
    <row r="40" spans="2:11" ht="15.75">
      <c r="B40" s="40"/>
      <c r="C40" s="41" t="s">
        <v>586</v>
      </c>
      <c r="D40" s="41"/>
      <c r="E40" s="41"/>
      <c r="F40" s="41"/>
      <c r="G40" s="41"/>
      <c r="H40" s="139"/>
      <c r="I40" s="139"/>
      <c r="J40" s="139"/>
      <c r="K40" s="46">
        <v>877787.9</v>
      </c>
    </row>
    <row r="41" spans="2:11" ht="15.75">
      <c r="B41" s="40"/>
      <c r="C41" s="41" t="s">
        <v>587</v>
      </c>
      <c r="D41" s="41"/>
      <c r="E41" s="41"/>
      <c r="F41" s="41"/>
      <c r="G41" s="41"/>
      <c r="H41" s="48"/>
      <c r="I41" s="48"/>
      <c r="J41" s="48"/>
      <c r="K41" s="46"/>
    </row>
    <row r="42" spans="2:11" ht="15.75">
      <c r="B42" s="40"/>
      <c r="C42" s="158"/>
      <c r="D42" s="159"/>
      <c r="E42" s="159"/>
      <c r="F42" s="159"/>
      <c r="G42" s="49"/>
      <c r="H42" s="134"/>
      <c r="I42" s="134"/>
      <c r="J42" s="134"/>
      <c r="K42" s="220"/>
    </row>
    <row r="43" spans="2:11" ht="15.75">
      <c r="B43" s="40"/>
      <c r="C43" s="41"/>
      <c r="D43" s="41"/>
      <c r="E43" s="41"/>
      <c r="F43" s="41"/>
      <c r="G43" s="41"/>
      <c r="H43" s="45"/>
      <c r="I43" s="45"/>
      <c r="J43" s="45"/>
      <c r="K43" s="50"/>
    </row>
    <row r="44" spans="2:11" ht="15.75">
      <c r="B44" s="40"/>
      <c r="C44" s="44" t="s">
        <v>158</v>
      </c>
      <c r="D44" s="44"/>
      <c r="E44" s="44"/>
      <c r="F44" s="44"/>
      <c r="G44" s="44"/>
      <c r="H44" s="41"/>
      <c r="I44" s="41"/>
      <c r="J44" s="41"/>
      <c r="K44" s="51">
        <f>+K37+K40+K41+K42</f>
        <v>9495416.58</v>
      </c>
    </row>
    <row r="45" spans="2:11" ht="15.75">
      <c r="B45" s="40"/>
      <c r="C45" s="41"/>
      <c r="D45" s="41"/>
      <c r="E45" s="41"/>
      <c r="F45" s="41"/>
      <c r="G45" s="41"/>
      <c r="H45" s="41"/>
      <c r="I45" s="41"/>
      <c r="J45" s="41"/>
      <c r="K45" s="46"/>
    </row>
    <row r="46" spans="2:11" ht="15.75">
      <c r="B46" s="40"/>
      <c r="C46" s="47" t="s">
        <v>159</v>
      </c>
      <c r="D46" s="47"/>
      <c r="E46" s="47"/>
      <c r="F46" s="47"/>
      <c r="G46" s="47"/>
      <c r="H46" s="41"/>
      <c r="I46" s="41"/>
      <c r="J46" s="41"/>
      <c r="K46" s="46"/>
    </row>
    <row r="47" spans="2:11" ht="15.75">
      <c r="B47" s="40"/>
      <c r="C47" s="41" t="s">
        <v>160</v>
      </c>
      <c r="D47" s="41"/>
      <c r="E47" s="41"/>
      <c r="F47" s="41"/>
      <c r="G47" s="41"/>
      <c r="H47" s="45"/>
      <c r="I47" s="45"/>
      <c r="J47" s="45"/>
      <c r="K47" s="46">
        <v>9495416.58</v>
      </c>
    </row>
    <row r="48" spans="2:11" ht="15.75">
      <c r="B48" s="40"/>
      <c r="C48" s="41" t="s">
        <v>161</v>
      </c>
      <c r="D48" s="41"/>
      <c r="E48" s="41"/>
      <c r="F48" s="41"/>
      <c r="G48" s="41"/>
      <c r="H48" s="134"/>
      <c r="I48" s="134"/>
      <c r="J48" s="134"/>
      <c r="K48" s="46"/>
    </row>
    <row r="49" spans="2:11" ht="15.75">
      <c r="B49" s="40"/>
      <c r="C49" s="41" t="s">
        <v>195</v>
      </c>
      <c r="D49" s="41"/>
      <c r="E49" s="41"/>
      <c r="F49" s="41"/>
      <c r="G49" s="41"/>
      <c r="H49" s="45"/>
      <c r="I49" s="45"/>
      <c r="J49" s="45"/>
      <c r="K49" s="46"/>
    </row>
    <row r="50" spans="2:11" ht="15.75">
      <c r="B50" s="40"/>
      <c r="C50" s="41"/>
      <c r="D50" s="41"/>
      <c r="E50" s="41"/>
      <c r="F50" s="41"/>
      <c r="G50" s="41"/>
      <c r="H50" s="45"/>
      <c r="I50" s="45"/>
      <c r="J50" s="45"/>
      <c r="K50" s="50"/>
    </row>
    <row r="51" spans="2:11" ht="16.5" thickBot="1">
      <c r="B51" s="40"/>
      <c r="C51" s="44" t="s">
        <v>162</v>
      </c>
      <c r="D51" s="44"/>
      <c r="E51" s="44"/>
      <c r="F51" s="44"/>
      <c r="G51" s="44"/>
      <c r="H51" s="134"/>
      <c r="I51" s="134"/>
      <c r="J51" s="134"/>
      <c r="K51" s="52">
        <f>+K44-K47-K49</f>
        <v>0</v>
      </c>
    </row>
    <row r="52" spans="2:11" ht="16.5" thickTop="1">
      <c r="B52" s="40"/>
      <c r="C52" s="41"/>
      <c r="D52" s="41"/>
      <c r="E52" s="41"/>
      <c r="F52" s="41"/>
      <c r="G52" s="41"/>
      <c r="H52" s="41"/>
      <c r="I52" s="41"/>
      <c r="J52" s="41"/>
      <c r="K52" s="42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3" t="s">
        <v>163</v>
      </c>
    </row>
    <row r="54" spans="2:11" ht="15.75">
      <c r="B54" s="40"/>
      <c r="C54" s="44" t="s">
        <v>164</v>
      </c>
      <c r="D54" s="44"/>
      <c r="E54" s="44"/>
      <c r="F54" s="44"/>
      <c r="G54" s="44"/>
      <c r="H54" s="134"/>
      <c r="I54" s="134"/>
      <c r="J54" s="134"/>
      <c r="K54" s="46"/>
    </row>
    <row r="55" spans="2:11" ht="15.75">
      <c r="B55" s="40"/>
      <c r="C55" s="44"/>
      <c r="D55" s="44"/>
      <c r="E55" s="44"/>
      <c r="F55" s="44"/>
      <c r="G55" s="44"/>
      <c r="H55" s="45"/>
      <c r="I55" s="45"/>
      <c r="J55" s="45"/>
      <c r="K55" s="46"/>
    </row>
    <row r="56" spans="2:11" ht="15.75">
      <c r="B56" s="40"/>
      <c r="C56" s="47" t="s">
        <v>154</v>
      </c>
      <c r="D56" s="47"/>
      <c r="E56" s="47"/>
      <c r="F56" s="47"/>
      <c r="G56" s="47"/>
      <c r="H56" s="41"/>
      <c r="I56" s="41"/>
      <c r="J56" s="41"/>
      <c r="K56" s="54"/>
    </row>
    <row r="57" spans="2:11" ht="15.75">
      <c r="B57" s="40"/>
      <c r="C57" s="41" t="s">
        <v>165</v>
      </c>
      <c r="D57" s="41"/>
      <c r="E57" s="41"/>
      <c r="F57" s="41"/>
      <c r="G57" s="41"/>
      <c r="H57" s="134"/>
      <c r="I57" s="134"/>
      <c r="J57" s="134"/>
      <c r="K57" s="46"/>
    </row>
    <row r="58" spans="2:11" ht="15.75">
      <c r="B58" s="40"/>
      <c r="C58" s="44" t="s">
        <v>158</v>
      </c>
      <c r="D58" s="44"/>
      <c r="E58" s="44"/>
      <c r="F58" s="44"/>
      <c r="G58" s="44"/>
      <c r="H58" s="135"/>
      <c r="I58" s="135"/>
      <c r="J58" s="135"/>
      <c r="K58" s="56"/>
    </row>
    <row r="59" spans="2:11" ht="15.75">
      <c r="B59" s="40"/>
      <c r="C59" s="41"/>
      <c r="D59" s="41"/>
      <c r="E59" s="41"/>
      <c r="F59" s="41"/>
      <c r="G59" s="41"/>
      <c r="H59" s="41"/>
      <c r="I59" s="41"/>
      <c r="J59" s="41"/>
      <c r="K59" s="54"/>
    </row>
    <row r="60" spans="2:11" ht="15.75">
      <c r="B60" s="40"/>
      <c r="C60" s="47" t="s">
        <v>159</v>
      </c>
      <c r="D60" s="47"/>
      <c r="E60" s="47"/>
      <c r="F60" s="47"/>
      <c r="G60" s="47"/>
      <c r="H60" s="41"/>
      <c r="I60" s="41"/>
      <c r="J60" s="41"/>
      <c r="K60" s="46"/>
    </row>
    <row r="61" spans="2:11" ht="15.75">
      <c r="B61" s="40"/>
      <c r="C61" s="41" t="s">
        <v>166</v>
      </c>
      <c r="D61" s="41"/>
      <c r="E61" s="41"/>
      <c r="F61" s="41"/>
      <c r="G61" s="41"/>
      <c r="H61" s="135"/>
      <c r="I61" s="135"/>
      <c r="J61" s="135"/>
      <c r="K61" s="46"/>
    </row>
    <row r="62" spans="2:11" ht="15.75">
      <c r="B62" s="40"/>
      <c r="C62" s="41"/>
      <c r="D62" s="41"/>
      <c r="E62" s="41"/>
      <c r="F62" s="41"/>
      <c r="G62" s="41"/>
      <c r="H62" s="57"/>
      <c r="I62" s="57"/>
      <c r="J62" s="57"/>
      <c r="K62" s="50"/>
    </row>
    <row r="63" spans="2:11" ht="16.5" thickBot="1">
      <c r="B63" s="40"/>
      <c r="C63" s="44" t="s">
        <v>162</v>
      </c>
      <c r="D63" s="44"/>
      <c r="E63" s="44"/>
      <c r="F63" s="44"/>
      <c r="G63" s="44"/>
      <c r="H63" s="41"/>
      <c r="I63" s="41"/>
      <c r="J63" s="41"/>
      <c r="K63" s="59">
        <f>SUM(K54-K61)</f>
        <v>0</v>
      </c>
    </row>
    <row r="64" spans="2:11" ht="17.25" thickBot="1" thickTop="1">
      <c r="B64" s="60"/>
      <c r="C64" s="61"/>
      <c r="D64" s="61"/>
      <c r="E64" s="61"/>
      <c r="F64" s="61"/>
      <c r="G64" s="61"/>
      <c r="H64" s="62"/>
      <c r="I64" s="62"/>
      <c r="J64" s="62"/>
      <c r="K64" s="63"/>
    </row>
    <row r="65" spans="2:11" ht="16.5" thickTop="1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66"/>
      <c r="C66" s="132" t="s">
        <v>588</v>
      </c>
      <c r="D66" s="132"/>
      <c r="E66" s="68"/>
      <c r="F66" s="69" t="s">
        <v>168</v>
      </c>
      <c r="G66" s="69" t="s">
        <v>168</v>
      </c>
      <c r="H66" s="70"/>
      <c r="I66" s="222" t="s">
        <v>169</v>
      </c>
      <c r="J66" s="222"/>
      <c r="K66" s="272"/>
    </row>
    <row r="67" spans="2:11" ht="15.75">
      <c r="B67" s="40"/>
      <c r="C67" s="41" t="s">
        <v>170</v>
      </c>
      <c r="D67" s="41"/>
      <c r="E67" s="45"/>
      <c r="F67" s="139" t="s">
        <v>171</v>
      </c>
      <c r="G67" s="139"/>
      <c r="H67" s="139"/>
      <c r="I67" s="41"/>
      <c r="J67" s="134" t="s">
        <v>172</v>
      </c>
      <c r="K67" s="148"/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66"/>
      <c r="C69" s="132" t="s">
        <v>589</v>
      </c>
      <c r="D69" s="132"/>
      <c r="E69" s="68"/>
      <c r="F69" s="69" t="s">
        <v>174</v>
      </c>
      <c r="G69" s="69" t="s">
        <v>174</v>
      </c>
      <c r="H69" s="70"/>
      <c r="J69" s="274"/>
      <c r="K69" s="273" t="s">
        <v>262</v>
      </c>
    </row>
    <row r="70" spans="2:11" ht="16.5" thickBot="1">
      <c r="B70" s="74"/>
      <c r="C70" s="75" t="s">
        <v>176</v>
      </c>
      <c r="D70" s="75"/>
      <c r="E70" s="76"/>
      <c r="F70" s="154" t="s">
        <v>177</v>
      </c>
      <c r="G70" s="154"/>
      <c r="H70" s="154"/>
      <c r="I70" s="75"/>
      <c r="J70" s="155" t="s">
        <v>178</v>
      </c>
      <c r="K70" s="156"/>
    </row>
  </sheetData>
  <protectedRanges>
    <protectedRange sqref="F66 C66 I66" name="Rango1_2_1_2_1_1"/>
    <protectedRange sqref="F69 J69" name="Rango1_2_1_1_1_2_1"/>
    <protectedRange sqref="J33:J35" name="Rango1_1_1_1_1"/>
    <protectedRange sqref="C69" name="Rango1_2_1_1_1_1_1_1"/>
    <protectedRange sqref="G66" name="Rango1_2_1_2_1"/>
    <protectedRange sqref="G69" name="Rango1_2_1_1_1_2_2"/>
    <protectedRange sqref="K66" name="Rango1_2_1_3"/>
    <protectedRange sqref="K69" name="Rango1_2_1_1_2"/>
  </protectedRanges>
  <mergeCells count="24">
    <mergeCell ref="C66:D66"/>
    <mergeCell ref="F67:H67"/>
    <mergeCell ref="J67:K67"/>
    <mergeCell ref="C69:D69"/>
    <mergeCell ref="F70:H70"/>
    <mergeCell ref="J70:K70"/>
    <mergeCell ref="H48:J48"/>
    <mergeCell ref="H51:J51"/>
    <mergeCell ref="H54:J54"/>
    <mergeCell ref="H57:J57"/>
    <mergeCell ref="H58:J58"/>
    <mergeCell ref="H61:J61"/>
    <mergeCell ref="B29:K29"/>
    <mergeCell ref="B30:K30"/>
    <mergeCell ref="H37:J37"/>
    <mergeCell ref="H40:J40"/>
    <mergeCell ref="C42:F42"/>
    <mergeCell ref="H42:J42"/>
    <mergeCell ref="B2:I2"/>
    <mergeCell ref="B4:I4"/>
    <mergeCell ref="F16:I16"/>
    <mergeCell ref="F18:I18"/>
    <mergeCell ref="F19:I19"/>
    <mergeCell ref="B28:K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BFAF-004B-41A4-9C3B-E204D58CB92A}">
  <dimension ref="B2:K72"/>
  <sheetViews>
    <sheetView workbookViewId="0" topLeftCell="A1">
      <selection activeCell="K69" sqref="K6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245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225540</v>
      </c>
      <c r="H8" s="81">
        <v>225540</v>
      </c>
      <c r="I8" s="81">
        <v>0</v>
      </c>
    </row>
    <row r="9" spans="7:8" ht="28.5" customHeight="1">
      <c r="G9" s="102">
        <f ca="1">SUM(G9)</f>
        <v>0</v>
      </c>
      <c r="H9" s="102">
        <f ca="1">SUM(H9)</f>
        <v>0</v>
      </c>
    </row>
    <row r="10" spans="6:9" ht="15">
      <c r="F10" s="143" t="s">
        <v>241</v>
      </c>
      <c r="G10" s="141"/>
      <c r="H10" s="141"/>
      <c r="I10" s="141"/>
    </row>
    <row r="12" spans="6:9" ht="15">
      <c r="F12" s="143" t="s">
        <v>242</v>
      </c>
      <c r="G12" s="141"/>
      <c r="H12" s="141"/>
      <c r="I12" s="141"/>
    </row>
    <row r="13" spans="6:9" ht="15">
      <c r="F13" s="143" t="s">
        <v>222</v>
      </c>
      <c r="G13" s="141"/>
      <c r="H13" s="141"/>
      <c r="I13" s="141"/>
    </row>
    <row r="16" ht="15.75" thickBot="1"/>
    <row r="17" spans="2:11" ht="15.75">
      <c r="B17" s="6"/>
      <c r="C17" s="98"/>
      <c r="D17" s="8"/>
      <c r="E17" s="8"/>
      <c r="F17" s="8"/>
      <c r="G17" s="8"/>
      <c r="H17" s="8"/>
      <c r="I17" s="8"/>
      <c r="J17" s="8"/>
      <c r="K17" s="9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44" t="s">
        <v>141</v>
      </c>
      <c r="C24" s="145"/>
      <c r="D24" s="145"/>
      <c r="E24" s="145"/>
      <c r="F24" s="145"/>
      <c r="G24" s="145"/>
      <c r="H24" s="145"/>
      <c r="I24" s="145"/>
      <c r="J24" s="145"/>
      <c r="K24" s="146"/>
    </row>
    <row r="25" spans="2:11" ht="15">
      <c r="B25" s="136" t="s">
        <v>218</v>
      </c>
      <c r="C25" s="137"/>
      <c r="D25" s="137"/>
      <c r="E25" s="137"/>
      <c r="F25" s="137"/>
      <c r="G25" s="137"/>
      <c r="H25" s="137"/>
      <c r="I25" s="137"/>
      <c r="J25" s="137"/>
      <c r="K25" s="138"/>
    </row>
    <row r="26" spans="2:11" ht="15.75" customHeight="1">
      <c r="B26" s="149" t="s">
        <v>246</v>
      </c>
      <c r="C26" s="150"/>
      <c r="D26" s="150"/>
      <c r="E26" s="150"/>
      <c r="F26" s="150"/>
      <c r="G26" s="150"/>
      <c r="H26" s="150"/>
      <c r="I26" s="150"/>
      <c r="J26" s="150"/>
      <c r="K26" s="151"/>
    </row>
    <row r="27" spans="2:11" ht="15.75">
      <c r="B27" s="16"/>
      <c r="C27" s="17"/>
      <c r="D27" s="17"/>
      <c r="E27" s="17"/>
      <c r="F27" s="17"/>
      <c r="G27" s="17"/>
      <c r="H27" s="17"/>
      <c r="I27" s="17"/>
      <c r="J27" s="17"/>
      <c r="K27" s="18"/>
    </row>
    <row r="28" spans="2:11" ht="15.75">
      <c r="B28" s="10"/>
      <c r="C28" s="19" t="s">
        <v>144</v>
      </c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21" t="s">
        <v>247</v>
      </c>
      <c r="D29" s="21"/>
      <c r="E29" s="22"/>
      <c r="F29" s="22"/>
      <c r="G29" s="22"/>
      <c r="H29" s="22"/>
      <c r="I29" s="21" t="s">
        <v>146</v>
      </c>
      <c r="J29" s="99" t="s">
        <v>210</v>
      </c>
      <c r="K29" s="23" t="s">
        <v>590</v>
      </c>
    </row>
    <row r="30" spans="2:11" ht="15.75">
      <c r="B30" s="10"/>
      <c r="C30" s="24" t="s">
        <v>148</v>
      </c>
      <c r="D30" s="25" t="s">
        <v>149</v>
      </c>
      <c r="E30" s="26"/>
      <c r="F30" s="83"/>
      <c r="G30" s="32"/>
      <c r="H30" s="84"/>
      <c r="I30" s="24"/>
      <c r="J30" s="27"/>
      <c r="K30" s="29"/>
    </row>
    <row r="31" spans="2:11" ht="15.75">
      <c r="B31" s="10"/>
      <c r="C31" s="24" t="s">
        <v>150</v>
      </c>
      <c r="D31" s="30"/>
      <c r="E31" s="31"/>
      <c r="F31" s="27"/>
      <c r="G31" s="32"/>
      <c r="H31" s="24" t="s">
        <v>190</v>
      </c>
      <c r="I31" s="24"/>
      <c r="J31" s="27"/>
      <c r="K31" s="29"/>
    </row>
    <row r="32" spans="2:11" ht="16.5" thickBot="1">
      <c r="B32" s="10"/>
      <c r="C32" s="24"/>
      <c r="D32" s="30"/>
      <c r="E32" s="31"/>
      <c r="F32" s="27"/>
      <c r="G32" s="28"/>
      <c r="H32" s="24"/>
      <c r="I32" s="24"/>
      <c r="J32" s="27"/>
      <c r="K32" s="29"/>
    </row>
    <row r="33" spans="2:11" ht="16.5" thickTop="1">
      <c r="B33" s="86"/>
      <c r="C33" s="87"/>
      <c r="D33" s="87"/>
      <c r="E33" s="87"/>
      <c r="F33" s="87"/>
      <c r="G33" s="87"/>
      <c r="H33" s="87"/>
      <c r="I33" s="87"/>
      <c r="J33" s="87"/>
      <c r="K33" s="88"/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3" t="s">
        <v>152</v>
      </c>
    </row>
    <row r="35" spans="2:11" ht="15.75">
      <c r="B35" s="40"/>
      <c r="C35" s="44" t="s">
        <v>153</v>
      </c>
      <c r="D35" s="44"/>
      <c r="E35" s="44"/>
      <c r="F35" s="44"/>
      <c r="G35" s="44"/>
      <c r="H35" s="134"/>
      <c r="I35" s="134"/>
      <c r="J35" s="134"/>
      <c r="K35" s="46">
        <v>0</v>
      </c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6"/>
    </row>
    <row r="37" spans="2:11" ht="15.75">
      <c r="B37" s="40"/>
      <c r="C37" s="47" t="s">
        <v>154</v>
      </c>
      <c r="D37" s="47"/>
      <c r="E37" s="47"/>
      <c r="F37" s="47"/>
      <c r="G37" s="47"/>
      <c r="H37" s="41"/>
      <c r="I37" s="41"/>
      <c r="J37" s="41"/>
      <c r="K37" s="46"/>
    </row>
    <row r="38" spans="2:11" ht="15.75">
      <c r="B38" s="40"/>
      <c r="C38" s="41" t="s">
        <v>211</v>
      </c>
      <c r="D38" s="41"/>
      <c r="E38" s="41"/>
      <c r="F38" s="41"/>
      <c r="G38" s="41"/>
      <c r="H38" s="139"/>
      <c r="I38" s="139"/>
      <c r="J38" s="139"/>
      <c r="K38" s="46">
        <v>0</v>
      </c>
    </row>
    <row r="39" spans="2:11" ht="15.75">
      <c r="B39" s="40"/>
      <c r="C39" s="41" t="s">
        <v>192</v>
      </c>
      <c r="D39" s="41"/>
      <c r="E39" s="41"/>
      <c r="F39" s="41"/>
      <c r="G39" s="41"/>
      <c r="H39" s="134"/>
      <c r="I39" s="134"/>
      <c r="J39" s="134"/>
      <c r="K39" s="46"/>
    </row>
    <row r="40" spans="2:11" ht="15.75">
      <c r="B40" s="40"/>
      <c r="C40" s="41"/>
      <c r="D40" s="41"/>
      <c r="E40" s="41"/>
      <c r="F40" s="41"/>
      <c r="G40" s="41"/>
      <c r="H40" s="45"/>
      <c r="I40" s="45"/>
      <c r="J40" s="45"/>
      <c r="K40" s="46"/>
    </row>
    <row r="41" spans="2:11" ht="15.75">
      <c r="B41" s="40"/>
      <c r="C41" s="44" t="s">
        <v>158</v>
      </c>
      <c r="D41" s="44"/>
      <c r="E41" s="44"/>
      <c r="F41" s="44"/>
      <c r="G41" s="44"/>
      <c r="H41" s="41"/>
      <c r="I41" s="41"/>
      <c r="J41" s="41"/>
      <c r="K41" s="89">
        <f>+K35+K38</f>
        <v>0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159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212</v>
      </c>
      <c r="D44" s="41"/>
      <c r="E44" s="41"/>
      <c r="F44" s="41"/>
      <c r="G44" s="41"/>
      <c r="H44" s="134"/>
      <c r="I44" s="134"/>
      <c r="J44" s="134"/>
      <c r="K44" s="46">
        <v>0</v>
      </c>
    </row>
    <row r="45" spans="2:11" ht="15.75">
      <c r="B45" s="40"/>
      <c r="C45" s="41" t="s">
        <v>194</v>
      </c>
      <c r="D45" s="41"/>
      <c r="E45" s="41"/>
      <c r="F45" s="41"/>
      <c r="G45" s="41"/>
      <c r="H45" s="45"/>
      <c r="I45" s="45"/>
      <c r="J45" s="45"/>
      <c r="K45" s="46">
        <v>0</v>
      </c>
    </row>
    <row r="46" spans="2:11" ht="15.75">
      <c r="B46" s="40"/>
      <c r="C46" s="41" t="s">
        <v>161</v>
      </c>
      <c r="D46" s="41"/>
      <c r="E46" s="41"/>
      <c r="F46" s="41"/>
      <c r="G46" s="41"/>
      <c r="H46" s="134"/>
      <c r="I46" s="134"/>
      <c r="J46" s="134"/>
      <c r="K46" s="46"/>
    </row>
    <row r="47" spans="2:11" ht="15.75">
      <c r="B47" s="40"/>
      <c r="C47" s="41" t="s">
        <v>195</v>
      </c>
      <c r="D47" s="41"/>
      <c r="E47" s="41"/>
      <c r="F47" s="41"/>
      <c r="G47" s="41"/>
      <c r="H47" s="45"/>
      <c r="I47" s="45"/>
      <c r="J47" s="45"/>
      <c r="K47" s="46"/>
    </row>
    <row r="48" spans="2:11" ht="15.75">
      <c r="B48" s="40"/>
      <c r="C48" s="41"/>
      <c r="D48" s="41"/>
      <c r="E48" s="41"/>
      <c r="F48" s="41"/>
      <c r="G48" s="41"/>
      <c r="H48" s="45"/>
      <c r="I48" s="45"/>
      <c r="J48" s="45"/>
      <c r="K48" s="46"/>
    </row>
    <row r="49" spans="2:11" ht="16.5" thickBot="1">
      <c r="B49" s="40"/>
      <c r="C49" s="44" t="s">
        <v>162</v>
      </c>
      <c r="D49" s="44"/>
      <c r="E49" s="44"/>
      <c r="F49" s="44"/>
      <c r="G49" s="44"/>
      <c r="H49" s="134"/>
      <c r="I49" s="134"/>
      <c r="J49" s="134"/>
      <c r="K49" s="52">
        <f>+K41-K44-K47</f>
        <v>0</v>
      </c>
    </row>
    <row r="50" spans="2:11" ht="16.5" thickTop="1">
      <c r="B50" s="40"/>
      <c r="C50" s="90"/>
      <c r="D50" s="90"/>
      <c r="E50" s="90"/>
      <c r="F50" s="90"/>
      <c r="G50" s="90"/>
      <c r="H50" s="90"/>
      <c r="I50" s="90"/>
      <c r="J50" s="90"/>
      <c r="K50" s="91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2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3" t="s">
        <v>163</v>
      </c>
    </row>
    <row r="53" spans="2:11" ht="15.75">
      <c r="B53" s="40"/>
      <c r="C53" s="44" t="s">
        <v>164</v>
      </c>
      <c r="D53" s="44"/>
      <c r="E53" s="44"/>
      <c r="F53" s="44"/>
      <c r="G53" s="44"/>
      <c r="H53" s="134"/>
      <c r="I53" s="134"/>
      <c r="J53" s="134"/>
      <c r="K53" s="46">
        <v>0</v>
      </c>
    </row>
    <row r="54" spans="2:11" ht="15.75">
      <c r="B54" s="40"/>
      <c r="C54" s="44"/>
      <c r="D54" s="44"/>
      <c r="E54" s="44"/>
      <c r="F54" s="44"/>
      <c r="G54" s="44"/>
      <c r="H54" s="45"/>
      <c r="I54" s="45"/>
      <c r="J54" s="45"/>
      <c r="K54" s="46">
        <v>0</v>
      </c>
    </row>
    <row r="55" spans="2:11" ht="15.75">
      <c r="B55" s="40"/>
      <c r="C55" s="47" t="s">
        <v>154</v>
      </c>
      <c r="D55" s="47"/>
      <c r="E55" s="47"/>
      <c r="F55" s="47"/>
      <c r="G55" s="47"/>
      <c r="H55" s="41"/>
      <c r="I55" s="41"/>
      <c r="J55" s="41"/>
      <c r="K55" s="54"/>
    </row>
    <row r="56" spans="2:11" ht="15.75">
      <c r="B56" s="40"/>
      <c r="C56" s="41" t="s">
        <v>213</v>
      </c>
      <c r="D56" s="41"/>
      <c r="E56" s="41"/>
      <c r="F56" s="41"/>
      <c r="G56" s="41"/>
      <c r="H56" s="134"/>
      <c r="I56" s="134"/>
      <c r="J56" s="134"/>
      <c r="K56" s="46">
        <v>0</v>
      </c>
    </row>
    <row r="57" spans="2:11" ht="15.75">
      <c r="B57" s="40"/>
      <c r="C57" s="44" t="s">
        <v>158</v>
      </c>
      <c r="D57" s="44"/>
      <c r="E57" s="44"/>
      <c r="F57" s="44"/>
      <c r="G57" s="44"/>
      <c r="H57" s="135"/>
      <c r="I57" s="135"/>
      <c r="J57" s="135"/>
      <c r="K57" s="92">
        <f>SUM(K53:K56)</f>
        <v>0</v>
      </c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54"/>
    </row>
    <row r="59" spans="2:11" ht="15.75">
      <c r="B59" s="40"/>
      <c r="C59" s="47" t="s">
        <v>159</v>
      </c>
      <c r="D59" s="47"/>
      <c r="E59" s="47"/>
      <c r="F59" s="47"/>
      <c r="G59" s="47"/>
      <c r="H59" s="41"/>
      <c r="I59" s="41"/>
      <c r="J59" s="41"/>
      <c r="K59" s="46"/>
    </row>
    <row r="60" spans="2:11" ht="15.75">
      <c r="B60" s="40"/>
      <c r="C60" s="41" t="s">
        <v>214</v>
      </c>
      <c r="D60" s="41"/>
      <c r="E60" s="41"/>
      <c r="F60" s="41"/>
      <c r="G60" s="41"/>
      <c r="H60" s="135"/>
      <c r="I60" s="135"/>
      <c r="J60" s="135"/>
      <c r="K60" s="46">
        <v>0</v>
      </c>
    </row>
    <row r="61" spans="2:11" ht="15.75">
      <c r="B61" s="40"/>
      <c r="C61" s="41"/>
      <c r="D61" s="41"/>
      <c r="E61" s="41"/>
      <c r="F61" s="41"/>
      <c r="G61" s="41"/>
      <c r="H61" s="57"/>
      <c r="I61" s="57"/>
      <c r="J61" s="57"/>
      <c r="K61" s="46"/>
    </row>
    <row r="62" spans="2:11" ht="16.5" thickBot="1">
      <c r="B62" s="40"/>
      <c r="C62" s="44" t="s">
        <v>162</v>
      </c>
      <c r="D62" s="44"/>
      <c r="E62" s="44"/>
      <c r="F62" s="44"/>
      <c r="G62" s="44"/>
      <c r="H62" s="41"/>
      <c r="I62" s="41"/>
      <c r="J62" s="41"/>
      <c r="K62" s="52">
        <f>SUM(K57-K60)</f>
        <v>0</v>
      </c>
    </row>
    <row r="63" spans="2:11" ht="17.25" thickBot="1" thickTop="1">
      <c r="B63" s="60"/>
      <c r="C63" s="61"/>
      <c r="D63" s="61"/>
      <c r="E63" s="61"/>
      <c r="F63" s="61"/>
      <c r="G63" s="61"/>
      <c r="H63" s="62"/>
      <c r="I63" s="62"/>
      <c r="J63" s="62"/>
      <c r="K63" s="63"/>
    </row>
    <row r="64" spans="2:11" ht="16.5" thickTop="1">
      <c r="B64" s="86"/>
      <c r="C64" s="93"/>
      <c r="D64" s="93"/>
      <c r="E64" s="93"/>
      <c r="F64" s="93"/>
      <c r="G64" s="93"/>
      <c r="H64" s="87"/>
      <c r="I64" s="87"/>
      <c r="J64" s="87"/>
      <c r="K64" s="64"/>
    </row>
    <row r="65" spans="2:11" ht="15.75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152" t="s">
        <v>215</v>
      </c>
      <c r="C66" s="132"/>
      <c r="D66" s="132"/>
      <c r="E66" s="68"/>
      <c r="F66" s="132" t="s">
        <v>168</v>
      </c>
      <c r="G66" s="132"/>
      <c r="H66" s="132"/>
      <c r="I66" s="71"/>
      <c r="J66" s="67" t="s">
        <v>216</v>
      </c>
      <c r="K66" s="72" t="s">
        <v>239</v>
      </c>
    </row>
    <row r="67" spans="2:11" ht="15.75">
      <c r="B67" s="147" t="s">
        <v>170</v>
      </c>
      <c r="C67" s="133"/>
      <c r="D67" s="133"/>
      <c r="E67" s="45"/>
      <c r="F67" s="133" t="s">
        <v>199</v>
      </c>
      <c r="G67" s="133"/>
      <c r="H67" s="133"/>
      <c r="I67" s="41"/>
      <c r="J67" s="134" t="s">
        <v>172</v>
      </c>
      <c r="K67" s="148"/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100"/>
      <c r="C69" s="69" t="s">
        <v>173</v>
      </c>
      <c r="D69" s="69"/>
      <c r="E69" s="68"/>
      <c r="F69" s="132" t="s">
        <v>174</v>
      </c>
      <c r="G69" s="132"/>
      <c r="H69" s="132"/>
      <c r="I69" s="71"/>
      <c r="J69" s="67" t="s">
        <v>217</v>
      </c>
      <c r="K69" s="254" t="s">
        <v>679</v>
      </c>
    </row>
    <row r="70" spans="2:11" ht="15.75">
      <c r="B70" s="147" t="s">
        <v>176</v>
      </c>
      <c r="C70" s="133"/>
      <c r="D70" s="133"/>
      <c r="E70" s="45"/>
      <c r="F70" s="133" t="s">
        <v>178</v>
      </c>
      <c r="G70" s="133"/>
      <c r="H70" s="133"/>
      <c r="I70" s="41"/>
      <c r="J70" s="134" t="s">
        <v>178</v>
      </c>
      <c r="K70" s="148"/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94"/>
    </row>
    <row r="72" spans="2:11" ht="16.5" thickBot="1">
      <c r="B72" s="74"/>
      <c r="C72" s="75"/>
      <c r="D72" s="75"/>
      <c r="E72" s="75"/>
      <c r="F72" s="75"/>
      <c r="G72" s="75"/>
      <c r="H72" s="95"/>
      <c r="I72" s="96"/>
      <c r="J72" s="95"/>
      <c r="K72" s="97"/>
    </row>
  </sheetData>
  <protectedRanges>
    <protectedRange sqref="F66 J66" name="Rango1_2_1_3_1_1"/>
    <protectedRange sqref="F69 C69 J69" name="Rango1_2_1_1_1_1_1"/>
    <protectedRange sqref="J32" name="Rango1_1_2_1_1"/>
    <protectedRange sqref="B66" name="Rango1_2_1_2_1_1_1"/>
    <protectedRange sqref="J30:J31" name="Rango1_1_1_1"/>
    <protectedRange sqref="K66" name="Rango1_2_1"/>
    <protectedRange sqref="K69" name="Rango1_2_1_1_1_1_1_2"/>
  </protectedRanges>
  <mergeCells count="27">
    <mergeCell ref="B24:K24"/>
    <mergeCell ref="B2:I2"/>
    <mergeCell ref="B4:I4"/>
    <mergeCell ref="F10:I10"/>
    <mergeCell ref="F12:I12"/>
    <mergeCell ref="F13:I13"/>
    <mergeCell ref="B25:K25"/>
    <mergeCell ref="H35:J35"/>
    <mergeCell ref="H38:J38"/>
    <mergeCell ref="H39:J39"/>
    <mergeCell ref="H44:J44"/>
    <mergeCell ref="B70:D70"/>
    <mergeCell ref="F70:H70"/>
    <mergeCell ref="J70:K70"/>
    <mergeCell ref="B26:K26"/>
    <mergeCell ref="B66:D66"/>
    <mergeCell ref="F66:H66"/>
    <mergeCell ref="B67:D67"/>
    <mergeCell ref="F67:H67"/>
    <mergeCell ref="J67:K67"/>
    <mergeCell ref="F69:H69"/>
    <mergeCell ref="H46:J46"/>
    <mergeCell ref="H49:J49"/>
    <mergeCell ref="H53:J53"/>
    <mergeCell ref="H56:J56"/>
    <mergeCell ref="H57:J57"/>
    <mergeCell ref="H60:J6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72C39-0754-459E-8ECE-2E781E166220}">
  <dimension ref="B2:J66"/>
  <sheetViews>
    <sheetView workbookViewId="0" topLeftCell="A1">
      <selection activeCell="K61" sqref="K6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7" width="22.57421875" style="0" customWidth="1"/>
    <col min="8" max="9" width="18.00390625" style="0" customWidth="1"/>
    <col min="10" max="10" width="22.28125" style="0" customWidth="1"/>
    <col min="11" max="11" width="15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6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61" t="s">
        <v>682</v>
      </c>
      <c r="C4" s="141"/>
      <c r="D4" s="141"/>
      <c r="E4" s="141"/>
      <c r="F4" s="141"/>
      <c r="G4" s="141"/>
      <c r="H4" s="141"/>
      <c r="I4" s="141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7277548691.43</v>
      </c>
      <c r="H8" s="4">
        <v>7277548691.43</v>
      </c>
      <c r="I8" s="4">
        <v>0</v>
      </c>
    </row>
    <row r="9" spans="2:9" ht="25.5">
      <c r="B9" s="2">
        <v>45299</v>
      </c>
      <c r="C9" s="3">
        <v>79623</v>
      </c>
      <c r="D9" s="3" t="s">
        <v>279</v>
      </c>
      <c r="E9" s="3" t="s">
        <v>683</v>
      </c>
      <c r="G9" s="4">
        <v>37157108.45</v>
      </c>
      <c r="H9" s="4">
        <v>0</v>
      </c>
      <c r="I9" s="4">
        <v>37157108.45</v>
      </c>
    </row>
    <row r="10" spans="2:9" ht="25.5">
      <c r="B10" s="2">
        <v>45308</v>
      </c>
      <c r="C10" s="3">
        <v>80076</v>
      </c>
      <c r="D10" s="3" t="s">
        <v>684</v>
      </c>
      <c r="E10" s="3" t="s">
        <v>685</v>
      </c>
      <c r="G10" s="4">
        <v>0</v>
      </c>
      <c r="H10" s="4">
        <v>37157108.45</v>
      </c>
      <c r="I10" s="4">
        <v>0</v>
      </c>
    </row>
    <row r="12" spans="6:9" ht="15">
      <c r="F12" s="162" t="s">
        <v>686</v>
      </c>
      <c r="G12" s="141"/>
      <c r="H12" s="141"/>
      <c r="I12" s="141"/>
    </row>
    <row r="14" spans="6:9" ht="15">
      <c r="F14" s="162" t="s">
        <v>687</v>
      </c>
      <c r="G14" s="141"/>
      <c r="H14" s="141"/>
      <c r="I14" s="141"/>
    </row>
    <row r="15" spans="6:9" ht="15">
      <c r="F15" s="162" t="s">
        <v>580</v>
      </c>
      <c r="G15" s="141"/>
      <c r="H15" s="141"/>
      <c r="I15" s="141"/>
    </row>
    <row r="16" ht="15.75" thickBot="1"/>
    <row r="17" spans="2:10" ht="15.75">
      <c r="B17" s="255"/>
      <c r="C17" s="256"/>
      <c r="D17" s="8"/>
      <c r="E17" s="8"/>
      <c r="F17" s="8"/>
      <c r="G17" s="8"/>
      <c r="H17" s="8"/>
      <c r="I17" s="8"/>
      <c r="J17" s="9"/>
    </row>
    <row r="18" spans="2:10" ht="15.75">
      <c r="B18" s="10"/>
      <c r="C18" s="11"/>
      <c r="D18" s="11"/>
      <c r="E18" s="11"/>
      <c r="F18" s="11"/>
      <c r="G18" s="11"/>
      <c r="H18" s="11"/>
      <c r="I18" s="11"/>
      <c r="J18" s="12"/>
    </row>
    <row r="19" spans="2:10" ht="15.75">
      <c r="B19" s="10"/>
      <c r="C19" s="11"/>
      <c r="D19" s="11"/>
      <c r="E19" s="11"/>
      <c r="F19" s="11"/>
      <c r="G19" s="11"/>
      <c r="H19" s="11"/>
      <c r="I19" s="11"/>
      <c r="J19" s="12"/>
    </row>
    <row r="20" spans="2:10" ht="15.75">
      <c r="B20" s="10"/>
      <c r="C20" s="11"/>
      <c r="D20" s="11"/>
      <c r="E20" s="11"/>
      <c r="F20" s="11"/>
      <c r="G20" s="11"/>
      <c r="H20" s="11"/>
      <c r="I20" s="11"/>
      <c r="J20" s="12"/>
    </row>
    <row r="21" spans="2:10" ht="15.75">
      <c r="B21" s="144" t="s">
        <v>141</v>
      </c>
      <c r="C21" s="145"/>
      <c r="D21" s="145"/>
      <c r="E21" s="145"/>
      <c r="F21" s="145"/>
      <c r="G21" s="145"/>
      <c r="H21" s="145"/>
      <c r="I21" s="145"/>
      <c r="J21" s="146"/>
    </row>
    <row r="22" spans="2:10" ht="15">
      <c r="B22" s="136" t="s">
        <v>688</v>
      </c>
      <c r="C22" s="137"/>
      <c r="D22" s="137"/>
      <c r="E22" s="137"/>
      <c r="F22" s="137"/>
      <c r="G22" s="137"/>
      <c r="H22" s="137"/>
      <c r="I22" s="137"/>
      <c r="J22" s="138"/>
    </row>
    <row r="23" spans="2:10" ht="15">
      <c r="B23" s="13"/>
      <c r="C23" s="14"/>
      <c r="D23" s="14"/>
      <c r="E23" s="14"/>
      <c r="F23" s="14"/>
      <c r="G23" s="14" t="s">
        <v>689</v>
      </c>
      <c r="H23" s="14"/>
      <c r="I23" s="14"/>
      <c r="J23" s="15"/>
    </row>
    <row r="24" spans="2:10" ht="15.75">
      <c r="B24" s="16"/>
      <c r="C24" s="17"/>
      <c r="D24" s="17"/>
      <c r="E24" s="17"/>
      <c r="F24" s="17"/>
      <c r="G24" s="17"/>
      <c r="H24" s="17"/>
      <c r="I24" s="17"/>
      <c r="J24" s="18"/>
    </row>
    <row r="25" spans="2:10" ht="15.75">
      <c r="B25" s="10"/>
      <c r="C25" s="19" t="s">
        <v>144</v>
      </c>
      <c r="D25" s="19"/>
      <c r="E25" s="19"/>
      <c r="F25" s="19"/>
      <c r="G25" s="19"/>
      <c r="H25" s="19"/>
      <c r="I25" s="19"/>
      <c r="J25" s="20"/>
    </row>
    <row r="26" spans="2:10" ht="15.75">
      <c r="B26" s="10"/>
      <c r="C26" s="21" t="s">
        <v>690</v>
      </c>
      <c r="D26" s="21"/>
      <c r="E26" s="22"/>
      <c r="F26" s="22"/>
      <c r="G26" s="22"/>
      <c r="H26" s="22"/>
      <c r="I26" s="21"/>
      <c r="J26" s="23" t="s">
        <v>691</v>
      </c>
    </row>
    <row r="27" spans="2:10" ht="15.75">
      <c r="B27" s="10"/>
      <c r="C27" s="24" t="s">
        <v>148</v>
      </c>
      <c r="D27" s="257" t="s">
        <v>692</v>
      </c>
      <c r="E27" s="258"/>
      <c r="F27" s="259"/>
      <c r="G27" s="260"/>
      <c r="H27" s="261"/>
      <c r="I27" s="259"/>
      <c r="J27" s="29"/>
    </row>
    <row r="28" spans="2:10" ht="18">
      <c r="B28" s="10"/>
      <c r="C28" s="24" t="s">
        <v>150</v>
      </c>
      <c r="D28" s="30"/>
      <c r="E28" s="31"/>
      <c r="F28" s="27"/>
      <c r="G28" s="262"/>
      <c r="H28" s="24" t="s">
        <v>693</v>
      </c>
      <c r="I28" s="27"/>
      <c r="J28" s="29"/>
    </row>
    <row r="29" spans="2:10" ht="16.5" thickBot="1">
      <c r="B29" s="33"/>
      <c r="C29" s="34"/>
      <c r="D29" s="35"/>
      <c r="E29" s="36"/>
      <c r="F29" s="37"/>
      <c r="G29" s="38"/>
      <c r="H29" s="34"/>
      <c r="I29" s="37"/>
      <c r="J29" s="39"/>
    </row>
    <row r="30" spans="2:10" ht="16.5" thickTop="1">
      <c r="B30" s="40"/>
      <c r="C30" s="41"/>
      <c r="D30" s="41"/>
      <c r="E30" s="41"/>
      <c r="F30" s="41"/>
      <c r="G30" s="41"/>
      <c r="H30" s="41"/>
      <c r="I30" s="41"/>
      <c r="J30" s="42"/>
    </row>
    <row r="31" spans="2:10" ht="15.75">
      <c r="B31" s="40"/>
      <c r="C31" s="41"/>
      <c r="D31" s="41"/>
      <c r="E31" s="41"/>
      <c r="F31" s="41"/>
      <c r="G31" s="41"/>
      <c r="H31" s="41"/>
      <c r="I31" s="41"/>
      <c r="J31" s="43" t="s">
        <v>152</v>
      </c>
    </row>
    <row r="32" spans="2:10" ht="15.75">
      <c r="B32" s="40"/>
      <c r="C32" s="44" t="s">
        <v>153</v>
      </c>
      <c r="D32" s="44"/>
      <c r="E32" s="44"/>
      <c r="F32" s="44"/>
      <c r="G32" s="44"/>
      <c r="H32" s="134"/>
      <c r="I32" s="134"/>
      <c r="J32" s="220">
        <v>0</v>
      </c>
    </row>
    <row r="33" spans="2:10" ht="15.75">
      <c r="B33" s="40"/>
      <c r="C33" s="41"/>
      <c r="D33" s="41"/>
      <c r="E33" s="41"/>
      <c r="F33" s="41"/>
      <c r="G33" s="41"/>
      <c r="H33" s="41"/>
      <c r="I33" s="41"/>
      <c r="J33" s="46"/>
    </row>
    <row r="34" spans="2:10" ht="15.75">
      <c r="B34" s="40"/>
      <c r="C34" s="47" t="s">
        <v>154</v>
      </c>
      <c r="D34" s="47"/>
      <c r="E34" s="47"/>
      <c r="F34" s="47"/>
      <c r="G34" s="47"/>
      <c r="H34" s="41"/>
      <c r="I34" s="41"/>
      <c r="J34" s="46"/>
    </row>
    <row r="35" spans="2:10" ht="15.75">
      <c r="B35" s="40"/>
      <c r="C35" s="41" t="s">
        <v>694</v>
      </c>
      <c r="D35" s="41"/>
      <c r="E35" s="41"/>
      <c r="F35" s="41"/>
      <c r="G35" s="41"/>
      <c r="H35" s="139"/>
      <c r="I35" s="139"/>
      <c r="J35" s="263">
        <v>37157108.45</v>
      </c>
    </row>
    <row r="36" spans="2:10" ht="15.75">
      <c r="B36" s="40"/>
      <c r="C36" s="41"/>
      <c r="D36" s="41"/>
      <c r="E36" s="41"/>
      <c r="F36" s="41"/>
      <c r="G36" s="41"/>
      <c r="H36" s="48"/>
      <c r="I36" s="48"/>
      <c r="J36" s="46"/>
    </row>
    <row r="37" spans="2:10" ht="15.75">
      <c r="B37" s="40"/>
      <c r="C37" s="41"/>
      <c r="D37" s="41"/>
      <c r="E37" s="41"/>
      <c r="F37" s="41"/>
      <c r="G37" s="41"/>
      <c r="H37" s="45"/>
      <c r="I37" s="45"/>
      <c r="J37" s="46"/>
    </row>
    <row r="38" spans="2:10" ht="15.75">
      <c r="B38" s="40"/>
      <c r="C38" s="44" t="s">
        <v>158</v>
      </c>
      <c r="D38" s="44"/>
      <c r="E38" s="44"/>
      <c r="F38" s="44"/>
      <c r="G38" s="44"/>
      <c r="H38" s="41"/>
      <c r="I38" s="41"/>
      <c r="J38" s="51">
        <f>SUM(J32:J35)</f>
        <v>37157108.45</v>
      </c>
    </row>
    <row r="39" spans="2:10" ht="15.75">
      <c r="B39" s="40"/>
      <c r="C39" s="41"/>
      <c r="D39" s="41"/>
      <c r="E39" s="41"/>
      <c r="F39" s="41"/>
      <c r="G39" s="41"/>
      <c r="H39" s="41"/>
      <c r="I39" s="41"/>
      <c r="J39" s="46"/>
    </row>
    <row r="40" spans="2:10" ht="15.75">
      <c r="B40" s="40"/>
      <c r="C40" s="47" t="s">
        <v>159</v>
      </c>
      <c r="D40" s="47"/>
      <c r="E40" s="47"/>
      <c r="F40" s="47"/>
      <c r="G40" s="47"/>
      <c r="H40" s="41"/>
      <c r="I40" s="41"/>
      <c r="J40" s="46"/>
    </row>
    <row r="41" spans="2:10" ht="15.75">
      <c r="B41" s="40"/>
      <c r="C41" s="41" t="s">
        <v>695</v>
      </c>
      <c r="D41" s="41"/>
      <c r="E41" s="41"/>
      <c r="F41" s="41"/>
      <c r="G41" s="41"/>
      <c r="H41" s="45"/>
      <c r="I41" s="45"/>
      <c r="J41" s="220">
        <v>37157108.45</v>
      </c>
    </row>
    <row r="42" spans="2:10" ht="15.75">
      <c r="B42" s="40"/>
      <c r="C42" s="41"/>
      <c r="D42" s="41"/>
      <c r="E42" s="41"/>
      <c r="F42" s="41"/>
      <c r="G42" s="41"/>
      <c r="H42" s="134"/>
      <c r="I42" s="134"/>
      <c r="J42" s="46"/>
    </row>
    <row r="43" spans="2:10" ht="16.5" thickBot="1">
      <c r="B43" s="40"/>
      <c r="C43" s="44" t="s">
        <v>162</v>
      </c>
      <c r="D43" s="44"/>
      <c r="E43" s="44"/>
      <c r="F43" s="44"/>
      <c r="G43" s="44"/>
      <c r="H43" s="134"/>
      <c r="I43" s="134"/>
      <c r="J43" s="59">
        <f>+J38-J41</f>
        <v>0</v>
      </c>
    </row>
    <row r="44" spans="2:10" ht="16.5" thickTop="1">
      <c r="B44" s="40"/>
      <c r="C44" s="45"/>
      <c r="D44" s="45"/>
      <c r="E44" s="45"/>
      <c r="F44" s="45"/>
      <c r="G44" s="45"/>
      <c r="H44" s="45"/>
      <c r="I44" s="45"/>
      <c r="J44" s="53"/>
    </row>
    <row r="45" spans="2:10" ht="15.75">
      <c r="B45" s="40"/>
      <c r="C45" s="41"/>
      <c r="D45" s="41"/>
      <c r="E45" s="41"/>
      <c r="F45" s="41"/>
      <c r="G45" s="41"/>
      <c r="H45" s="41"/>
      <c r="I45" s="41"/>
      <c r="J45" s="43" t="s">
        <v>163</v>
      </c>
    </row>
    <row r="46" spans="2:10" ht="15.75">
      <c r="B46" s="40"/>
      <c r="C46" s="41"/>
      <c r="D46" s="41"/>
      <c r="E46" s="41"/>
      <c r="F46" s="41"/>
      <c r="G46" s="41"/>
      <c r="H46" s="41"/>
      <c r="I46" s="41"/>
      <c r="J46" s="264"/>
    </row>
    <row r="47" spans="2:10" ht="15.75">
      <c r="B47" s="40"/>
      <c r="C47" s="44" t="s">
        <v>164</v>
      </c>
      <c r="D47" s="44"/>
      <c r="E47" s="44"/>
      <c r="F47" s="44"/>
      <c r="G47" s="44"/>
      <c r="H47" s="134"/>
      <c r="I47" s="134"/>
      <c r="J47" s="220">
        <v>0</v>
      </c>
    </row>
    <row r="48" spans="2:10" ht="15.75">
      <c r="B48" s="40"/>
      <c r="C48" s="44"/>
      <c r="D48" s="44"/>
      <c r="E48" s="44"/>
      <c r="F48" s="44"/>
      <c r="G48" s="44"/>
      <c r="H48" s="45"/>
      <c r="I48" s="45"/>
      <c r="J48" s="46">
        <v>0</v>
      </c>
    </row>
    <row r="49" spans="2:10" ht="15.75">
      <c r="B49" s="40"/>
      <c r="C49" s="47" t="s">
        <v>154</v>
      </c>
      <c r="D49" s="47"/>
      <c r="E49" s="47"/>
      <c r="F49" s="47"/>
      <c r="G49" s="47"/>
      <c r="H49" s="41"/>
      <c r="I49" s="41"/>
      <c r="J49" s="54"/>
    </row>
    <row r="50" spans="2:10" ht="15.75">
      <c r="B50" s="40"/>
      <c r="C50" s="41" t="s">
        <v>696</v>
      </c>
      <c r="D50" s="41"/>
      <c r="E50" s="41"/>
      <c r="F50" s="41"/>
      <c r="G50" s="41"/>
      <c r="H50" s="134"/>
      <c r="I50" s="134"/>
      <c r="J50" s="46"/>
    </row>
    <row r="51" spans="2:10" ht="15.75">
      <c r="B51" s="40"/>
      <c r="C51" s="44" t="s">
        <v>158</v>
      </c>
      <c r="D51" s="44"/>
      <c r="E51" s="44"/>
      <c r="F51" s="44"/>
      <c r="G51" s="44"/>
      <c r="H51" s="135"/>
      <c r="I51" s="135"/>
      <c r="J51" s="56"/>
    </row>
    <row r="52" spans="2:10" ht="15.75">
      <c r="B52" s="40"/>
      <c r="C52" s="41"/>
      <c r="D52" s="41"/>
      <c r="E52" s="41"/>
      <c r="F52" s="41"/>
      <c r="G52" s="41"/>
      <c r="H52" s="41"/>
      <c r="I52" s="41"/>
      <c r="J52" s="54"/>
    </row>
    <row r="53" spans="2:10" ht="15.75">
      <c r="B53" s="40"/>
      <c r="C53" s="47" t="s">
        <v>159</v>
      </c>
      <c r="D53" s="47"/>
      <c r="E53" s="47"/>
      <c r="F53" s="47"/>
      <c r="G53" s="47"/>
      <c r="H53" s="41"/>
      <c r="I53" s="41"/>
      <c r="J53" s="46"/>
    </row>
    <row r="54" spans="2:10" ht="15.75">
      <c r="B54" s="40"/>
      <c r="C54" s="47"/>
      <c r="D54" s="47"/>
      <c r="E54" s="47"/>
      <c r="F54" s="47"/>
      <c r="G54" s="47"/>
      <c r="H54" s="41"/>
      <c r="I54" s="41"/>
      <c r="J54" s="46"/>
    </row>
    <row r="55" spans="2:10" ht="15.75">
      <c r="B55" s="40"/>
      <c r="C55" s="41" t="s">
        <v>697</v>
      </c>
      <c r="D55" s="41"/>
      <c r="E55" s="41"/>
      <c r="F55" s="41"/>
      <c r="G55" s="41"/>
      <c r="H55" s="135"/>
      <c r="I55" s="135"/>
      <c r="J55" s="220"/>
    </row>
    <row r="56" spans="2:10" ht="15.75">
      <c r="B56" s="40"/>
      <c r="C56" s="41"/>
      <c r="D56" s="41"/>
      <c r="E56" s="41"/>
      <c r="F56" s="41"/>
      <c r="G56" s="41"/>
      <c r="H56" s="57"/>
      <c r="I56" s="57"/>
      <c r="J56" s="50"/>
    </row>
    <row r="57" spans="2:10" ht="16.5" thickBot="1">
      <c r="B57" s="40"/>
      <c r="C57" s="44" t="s">
        <v>162</v>
      </c>
      <c r="D57" s="44"/>
      <c r="E57" s="44"/>
      <c r="F57" s="44"/>
      <c r="G57" s="44"/>
      <c r="H57" s="41"/>
      <c r="I57" s="41"/>
      <c r="J57" s="59">
        <f>+J47-J55</f>
        <v>0</v>
      </c>
    </row>
    <row r="58" spans="2:10" ht="17.25" thickBot="1" thickTop="1">
      <c r="B58" s="60"/>
      <c r="C58" s="61"/>
      <c r="D58" s="61"/>
      <c r="E58" s="61"/>
      <c r="F58" s="61"/>
      <c r="G58" s="61"/>
      <c r="H58" s="62"/>
      <c r="I58" s="62"/>
      <c r="J58" s="63"/>
    </row>
    <row r="59" spans="2:10" ht="16.5" thickTop="1">
      <c r="B59" s="40"/>
      <c r="C59" s="44"/>
      <c r="D59" s="44"/>
      <c r="E59" s="44"/>
      <c r="F59" s="44"/>
      <c r="G59" s="44"/>
      <c r="H59" s="41"/>
      <c r="I59" s="41"/>
      <c r="J59" s="65"/>
    </row>
    <row r="60" spans="2:10" ht="15.75">
      <c r="B60" s="40"/>
      <c r="C60" s="44"/>
      <c r="D60" s="44"/>
      <c r="E60" s="44"/>
      <c r="F60" s="44"/>
      <c r="G60" s="44"/>
      <c r="H60" s="41"/>
      <c r="I60" s="41"/>
      <c r="J60" s="65"/>
    </row>
    <row r="61" spans="2:10" ht="15.75">
      <c r="B61" s="66"/>
      <c r="C61" s="132" t="s">
        <v>698</v>
      </c>
      <c r="D61" s="132"/>
      <c r="E61" s="68"/>
      <c r="F61" s="69" t="s">
        <v>168</v>
      </c>
      <c r="G61" s="69" t="s">
        <v>168</v>
      </c>
      <c r="H61" s="70"/>
      <c r="I61" s="67" t="s">
        <v>169</v>
      </c>
      <c r="J61" s="72"/>
    </row>
    <row r="62" spans="2:10" ht="15.75">
      <c r="B62" s="40"/>
      <c r="C62" s="133" t="s">
        <v>170</v>
      </c>
      <c r="D62" s="133"/>
      <c r="E62" s="45"/>
      <c r="F62" s="139" t="s">
        <v>171</v>
      </c>
      <c r="G62" s="139"/>
      <c r="H62" s="139"/>
      <c r="I62" s="134" t="s">
        <v>172</v>
      </c>
      <c r="J62" s="148"/>
    </row>
    <row r="63" spans="2:10" ht="15.75">
      <c r="B63" s="40"/>
      <c r="C63" s="41"/>
      <c r="D63" s="41"/>
      <c r="E63" s="45"/>
      <c r="F63" s="45"/>
      <c r="G63" s="45"/>
      <c r="H63" s="45"/>
      <c r="I63" s="45"/>
      <c r="J63" s="73"/>
    </row>
    <row r="64" spans="2:10" ht="15.75">
      <c r="B64" s="66"/>
      <c r="C64" s="132" t="s">
        <v>589</v>
      </c>
      <c r="D64" s="132"/>
      <c r="E64" s="68"/>
      <c r="F64" s="70" t="s">
        <v>174</v>
      </c>
      <c r="G64" s="69" t="s">
        <v>174</v>
      </c>
      <c r="H64" s="70"/>
      <c r="I64" s="67" t="s">
        <v>175</v>
      </c>
      <c r="J64" s="72"/>
    </row>
    <row r="65" spans="2:10" ht="15.75">
      <c r="B65" s="66"/>
      <c r="C65" s="134" t="s">
        <v>176</v>
      </c>
      <c r="D65" s="134"/>
      <c r="E65" s="45"/>
      <c r="F65" s="139" t="s">
        <v>177</v>
      </c>
      <c r="G65" s="139"/>
      <c r="H65" s="139"/>
      <c r="I65" s="134" t="s">
        <v>178</v>
      </c>
      <c r="J65" s="148"/>
    </row>
    <row r="66" spans="2:10" ht="16.5" thickBot="1">
      <c r="B66" s="74"/>
      <c r="C66" s="265"/>
      <c r="D66" s="265"/>
      <c r="E66" s="265"/>
      <c r="F66" s="265"/>
      <c r="G66" s="265"/>
      <c r="H66" s="265"/>
      <c r="I66" s="265"/>
      <c r="J66" s="266"/>
    </row>
  </sheetData>
  <protectedRanges>
    <protectedRange sqref="F61 C61 I61" name="Rango1_2_1"/>
    <protectedRange sqref="C64 I64 F64" name="Rango1_2_1_1"/>
    <protectedRange sqref="I27:I29" name="Rango1_1"/>
    <protectedRange sqref="G61" name="Rango1_2_1_2_1"/>
    <protectedRange sqref="G64" name="Rango1_2_1_1_1_2"/>
  </protectedRanges>
  <mergeCells count="23">
    <mergeCell ref="C64:D64"/>
    <mergeCell ref="C65:D65"/>
    <mergeCell ref="F65:H65"/>
    <mergeCell ref="I65:J65"/>
    <mergeCell ref="H50:I50"/>
    <mergeCell ref="H51:I51"/>
    <mergeCell ref="H55:I55"/>
    <mergeCell ref="C61:D61"/>
    <mergeCell ref="C62:D62"/>
    <mergeCell ref="F62:H62"/>
    <mergeCell ref="I62:J62"/>
    <mergeCell ref="B22:J22"/>
    <mergeCell ref="H32:I32"/>
    <mergeCell ref="H35:I35"/>
    <mergeCell ref="H42:I42"/>
    <mergeCell ref="H43:I43"/>
    <mergeCell ref="H47:I47"/>
    <mergeCell ref="B2:I2"/>
    <mergeCell ref="B4:I4"/>
    <mergeCell ref="F12:I12"/>
    <mergeCell ref="F14:I14"/>
    <mergeCell ref="F15:I15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6566-3F4E-4B04-ABC3-4BF7AE8FDA7E}">
  <dimension ref="B2:K111"/>
  <sheetViews>
    <sheetView workbookViewId="0" topLeftCell="A51">
      <selection activeCell="C107" sqref="C107:D10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19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60" t="s">
        <v>0</v>
      </c>
      <c r="C2" s="141"/>
      <c r="D2" s="141"/>
      <c r="E2" s="141"/>
      <c r="F2" s="141"/>
      <c r="G2" s="141"/>
      <c r="H2" s="141"/>
      <c r="I2" s="141"/>
    </row>
    <row r="3" ht="15" customHeight="1" hidden="1"/>
    <row r="4" spans="2:9" ht="16.5" customHeight="1">
      <c r="B4" s="161" t="s">
        <v>731</v>
      </c>
      <c r="C4" s="141"/>
      <c r="D4" s="141"/>
      <c r="E4" s="141"/>
      <c r="F4" s="141"/>
      <c r="G4" s="141"/>
      <c r="H4" s="141"/>
      <c r="I4" s="141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45291</v>
      </c>
      <c r="C8" s="3">
        <v>0</v>
      </c>
      <c r="D8" s="3" t="s">
        <v>9</v>
      </c>
      <c r="E8" s="3"/>
      <c r="G8" s="4">
        <v>74994357.56</v>
      </c>
      <c r="H8" s="4">
        <v>56898327.1</v>
      </c>
      <c r="I8" s="4">
        <v>18096030.46</v>
      </c>
    </row>
    <row r="9" spans="2:9" ht="38.25">
      <c r="B9" s="2">
        <v>45294</v>
      </c>
      <c r="C9" s="3">
        <v>79312</v>
      </c>
      <c r="D9" s="3" t="s">
        <v>279</v>
      </c>
      <c r="E9" s="3" t="s">
        <v>732</v>
      </c>
      <c r="G9" s="4">
        <v>756400</v>
      </c>
      <c r="H9" s="4">
        <v>0</v>
      </c>
      <c r="I9" s="4">
        <v>18852430.46</v>
      </c>
    </row>
    <row r="10" spans="2:9" ht="38.25">
      <c r="B10" s="2">
        <v>45294</v>
      </c>
      <c r="C10" s="3">
        <v>79313</v>
      </c>
      <c r="D10" s="3" t="s">
        <v>279</v>
      </c>
      <c r="E10" s="3" t="s">
        <v>733</v>
      </c>
      <c r="G10" s="4">
        <v>300</v>
      </c>
      <c r="H10" s="4">
        <v>0</v>
      </c>
      <c r="I10" s="4">
        <v>18852730.46</v>
      </c>
    </row>
    <row r="11" spans="2:9" ht="38.25">
      <c r="B11" s="2">
        <v>45294</v>
      </c>
      <c r="C11" s="3">
        <v>79416</v>
      </c>
      <c r="D11" s="3" t="s">
        <v>279</v>
      </c>
      <c r="E11" s="3" t="s">
        <v>734</v>
      </c>
      <c r="G11" s="4">
        <v>13000</v>
      </c>
      <c r="H11" s="4">
        <v>0</v>
      </c>
      <c r="I11" s="4">
        <v>18865730.46</v>
      </c>
    </row>
    <row r="12" spans="2:9" ht="38.25">
      <c r="B12" s="2">
        <v>45294</v>
      </c>
      <c r="C12" s="3">
        <v>79423</v>
      </c>
      <c r="D12" s="3" t="s">
        <v>279</v>
      </c>
      <c r="E12" s="3" t="s">
        <v>735</v>
      </c>
      <c r="G12" s="4">
        <v>128400</v>
      </c>
      <c r="H12" s="4">
        <v>0</v>
      </c>
      <c r="I12" s="4">
        <v>18994130.46</v>
      </c>
    </row>
    <row r="13" spans="2:9" ht="38.25">
      <c r="B13" s="2">
        <v>45295</v>
      </c>
      <c r="C13" s="3">
        <v>79429</v>
      </c>
      <c r="D13" s="3" t="s">
        <v>279</v>
      </c>
      <c r="E13" s="3" t="s">
        <v>736</v>
      </c>
      <c r="G13" s="4">
        <v>307000</v>
      </c>
      <c r="H13" s="4">
        <v>0</v>
      </c>
      <c r="I13" s="4">
        <v>19301130.46</v>
      </c>
    </row>
    <row r="14" spans="2:9" ht="38.25">
      <c r="B14" s="2">
        <v>45296</v>
      </c>
      <c r="C14" s="3">
        <v>79432</v>
      </c>
      <c r="D14" s="3" t="s">
        <v>279</v>
      </c>
      <c r="E14" s="3" t="s">
        <v>737</v>
      </c>
      <c r="G14" s="4">
        <v>121600</v>
      </c>
      <c r="H14" s="4">
        <v>0</v>
      </c>
      <c r="I14" s="4">
        <v>19422730.46</v>
      </c>
    </row>
    <row r="15" spans="2:9" ht="38.25">
      <c r="B15" s="2">
        <v>45296</v>
      </c>
      <c r="C15" s="3">
        <v>79437</v>
      </c>
      <c r="D15" s="3" t="s">
        <v>279</v>
      </c>
      <c r="E15" s="3" t="s">
        <v>738</v>
      </c>
      <c r="G15" s="4">
        <v>5800</v>
      </c>
      <c r="H15" s="4">
        <v>0</v>
      </c>
      <c r="I15" s="4">
        <v>19428530.46</v>
      </c>
    </row>
    <row r="16" spans="2:9" ht="38.25">
      <c r="B16" s="2">
        <v>45299</v>
      </c>
      <c r="C16" s="3">
        <v>79445</v>
      </c>
      <c r="D16" s="3" t="s">
        <v>279</v>
      </c>
      <c r="E16" s="3" t="s">
        <v>739</v>
      </c>
      <c r="G16" s="4">
        <v>442400</v>
      </c>
      <c r="H16" s="4">
        <v>0</v>
      </c>
      <c r="I16" s="4">
        <v>19870930.46</v>
      </c>
    </row>
    <row r="17" spans="2:9" ht="38.25">
      <c r="B17" s="2">
        <v>45299</v>
      </c>
      <c r="C17" s="3">
        <v>79446</v>
      </c>
      <c r="D17" s="3" t="s">
        <v>279</v>
      </c>
      <c r="E17" s="3" t="s">
        <v>740</v>
      </c>
      <c r="G17" s="4">
        <v>2600</v>
      </c>
      <c r="H17" s="4">
        <v>0</v>
      </c>
      <c r="I17" s="4">
        <v>19873530.46</v>
      </c>
    </row>
    <row r="18" spans="2:9" ht="38.25">
      <c r="B18" s="2">
        <v>45300</v>
      </c>
      <c r="C18" s="3">
        <v>79447</v>
      </c>
      <c r="D18" s="3" t="s">
        <v>279</v>
      </c>
      <c r="E18" s="3" t="s">
        <v>741</v>
      </c>
      <c r="G18" s="4">
        <v>275100</v>
      </c>
      <c r="H18" s="4">
        <v>0</v>
      </c>
      <c r="I18" s="4">
        <v>20148630.46</v>
      </c>
    </row>
    <row r="19" spans="2:9" ht="89.25">
      <c r="B19" s="2">
        <v>45300</v>
      </c>
      <c r="C19" s="3">
        <v>79460</v>
      </c>
      <c r="D19" s="3" t="s">
        <v>180</v>
      </c>
      <c r="E19" s="3" t="s">
        <v>742</v>
      </c>
      <c r="G19" s="4">
        <v>0</v>
      </c>
      <c r="H19" s="4">
        <v>182272.61</v>
      </c>
      <c r="I19" s="4">
        <v>19966357.85</v>
      </c>
    </row>
    <row r="20" spans="2:9" ht="38.25">
      <c r="B20" s="2">
        <v>45302</v>
      </c>
      <c r="C20" s="3">
        <v>79450</v>
      </c>
      <c r="D20" s="3" t="s">
        <v>279</v>
      </c>
      <c r="E20" s="3" t="s">
        <v>743</v>
      </c>
      <c r="G20" s="4">
        <v>985500</v>
      </c>
      <c r="H20" s="4">
        <v>0</v>
      </c>
      <c r="I20" s="4">
        <v>20951857.85</v>
      </c>
    </row>
    <row r="21" spans="2:9" ht="38.25">
      <c r="B21" s="2">
        <v>45302</v>
      </c>
      <c r="C21" s="3">
        <v>79451</v>
      </c>
      <c r="D21" s="3" t="s">
        <v>279</v>
      </c>
      <c r="E21" s="3" t="s">
        <v>744</v>
      </c>
      <c r="G21" s="4">
        <v>278600</v>
      </c>
      <c r="H21" s="4">
        <v>0</v>
      </c>
      <c r="I21" s="4">
        <v>21230457.85</v>
      </c>
    </row>
    <row r="22" spans="2:9" ht="38.25">
      <c r="B22" s="2">
        <v>45303</v>
      </c>
      <c r="C22" s="3">
        <v>79452</v>
      </c>
      <c r="D22" s="3" t="s">
        <v>279</v>
      </c>
      <c r="E22" s="3" t="s">
        <v>745</v>
      </c>
      <c r="G22" s="4">
        <v>300</v>
      </c>
      <c r="H22" s="4">
        <v>0</v>
      </c>
      <c r="I22" s="4">
        <v>21230757.85</v>
      </c>
    </row>
    <row r="23" spans="2:9" ht="38.25">
      <c r="B23" s="2">
        <v>45303</v>
      </c>
      <c r="C23" s="3">
        <v>79456</v>
      </c>
      <c r="D23" s="3" t="s">
        <v>279</v>
      </c>
      <c r="E23" s="3" t="s">
        <v>746</v>
      </c>
      <c r="G23" s="4">
        <v>213400</v>
      </c>
      <c r="H23" s="4">
        <v>0</v>
      </c>
      <c r="I23" s="4">
        <v>21444157.85</v>
      </c>
    </row>
    <row r="24" spans="2:9" ht="38.25">
      <c r="B24" s="2">
        <v>45306</v>
      </c>
      <c r="C24" s="3">
        <v>79455</v>
      </c>
      <c r="D24" s="3" t="s">
        <v>279</v>
      </c>
      <c r="E24" s="3" t="s">
        <v>747</v>
      </c>
      <c r="G24" s="4">
        <v>262801</v>
      </c>
      <c r="H24" s="4">
        <v>0</v>
      </c>
      <c r="I24" s="4">
        <v>21706958.85</v>
      </c>
    </row>
    <row r="25" spans="2:9" ht="38.25">
      <c r="B25" s="2">
        <v>45306</v>
      </c>
      <c r="C25" s="3">
        <v>79457</v>
      </c>
      <c r="D25" s="3" t="s">
        <v>279</v>
      </c>
      <c r="E25" s="3" t="s">
        <v>748</v>
      </c>
      <c r="G25" s="4">
        <v>6200</v>
      </c>
      <c r="H25" s="4">
        <v>0</v>
      </c>
      <c r="I25" s="4">
        <v>21713158.85</v>
      </c>
    </row>
    <row r="26" spans="2:9" ht="38.25">
      <c r="B26" s="2">
        <v>45306</v>
      </c>
      <c r="C26" s="3">
        <v>79458</v>
      </c>
      <c r="D26" s="3" t="s">
        <v>279</v>
      </c>
      <c r="E26" s="3" t="s">
        <v>749</v>
      </c>
      <c r="G26" s="4">
        <v>46400</v>
      </c>
      <c r="H26" s="4">
        <v>0</v>
      </c>
      <c r="I26" s="4">
        <v>21759558.85</v>
      </c>
    </row>
    <row r="27" spans="2:9" ht="38.25">
      <c r="B27" s="2">
        <v>45307</v>
      </c>
      <c r="C27" s="3">
        <v>79459</v>
      </c>
      <c r="D27" s="3" t="s">
        <v>279</v>
      </c>
      <c r="E27" s="3" t="s">
        <v>750</v>
      </c>
      <c r="G27" s="4">
        <v>540300</v>
      </c>
      <c r="H27" s="4">
        <v>0</v>
      </c>
      <c r="I27" s="4">
        <v>22299858.85</v>
      </c>
    </row>
    <row r="28" spans="2:9" ht="38.25">
      <c r="B28" s="2">
        <v>45310</v>
      </c>
      <c r="C28" s="3">
        <v>79672</v>
      </c>
      <c r="D28" s="3" t="s">
        <v>180</v>
      </c>
      <c r="E28" s="3" t="s">
        <v>576</v>
      </c>
      <c r="G28" s="4">
        <v>0</v>
      </c>
      <c r="H28" s="4">
        <v>877787.9</v>
      </c>
      <c r="I28" s="4">
        <v>21422070.95</v>
      </c>
    </row>
    <row r="29" spans="2:9" ht="38.25">
      <c r="B29" s="2">
        <v>45310</v>
      </c>
      <c r="C29" s="3">
        <v>79679</v>
      </c>
      <c r="D29" s="3" t="s">
        <v>180</v>
      </c>
      <c r="E29" s="3" t="s">
        <v>577</v>
      </c>
      <c r="G29" s="4">
        <v>8617628.68</v>
      </c>
      <c r="H29" s="4">
        <v>0</v>
      </c>
      <c r="I29" s="4">
        <v>30039699.63</v>
      </c>
    </row>
    <row r="30" spans="2:9" ht="38.25">
      <c r="B30" s="2">
        <v>45315</v>
      </c>
      <c r="C30" s="3">
        <v>79782</v>
      </c>
      <c r="D30" s="3" t="s">
        <v>279</v>
      </c>
      <c r="E30" s="3" t="s">
        <v>751</v>
      </c>
      <c r="G30" s="4">
        <v>186300</v>
      </c>
      <c r="H30" s="4">
        <v>0</v>
      </c>
      <c r="I30" s="4">
        <v>30225999.63</v>
      </c>
    </row>
    <row r="31" spans="2:9" ht="38.25">
      <c r="B31" s="2">
        <v>45315</v>
      </c>
      <c r="C31" s="3">
        <v>79783</v>
      </c>
      <c r="D31" s="3" t="s">
        <v>279</v>
      </c>
      <c r="E31" s="3" t="s">
        <v>752</v>
      </c>
      <c r="G31" s="4">
        <v>300</v>
      </c>
      <c r="H31" s="4">
        <v>0</v>
      </c>
      <c r="I31" s="4">
        <v>30226299.63</v>
      </c>
    </row>
    <row r="32" spans="2:9" ht="38.25">
      <c r="B32" s="2">
        <v>45316</v>
      </c>
      <c r="C32" s="3">
        <v>79847</v>
      </c>
      <c r="D32" s="3" t="s">
        <v>279</v>
      </c>
      <c r="E32" s="3" t="s">
        <v>753</v>
      </c>
      <c r="G32" s="4">
        <v>1000</v>
      </c>
      <c r="H32" s="4">
        <v>0</v>
      </c>
      <c r="I32" s="4">
        <v>30227299.63</v>
      </c>
    </row>
    <row r="33" spans="2:9" ht="38.25">
      <c r="B33" s="2">
        <v>45316</v>
      </c>
      <c r="C33" s="3">
        <v>79850</v>
      </c>
      <c r="D33" s="3" t="s">
        <v>279</v>
      </c>
      <c r="E33" s="3" t="s">
        <v>754</v>
      </c>
      <c r="G33" s="4">
        <v>1000</v>
      </c>
      <c r="H33" s="4">
        <v>0</v>
      </c>
      <c r="I33" s="4">
        <v>30228299.63</v>
      </c>
    </row>
    <row r="34" spans="2:9" ht="38.25">
      <c r="B34" s="2">
        <v>45317</v>
      </c>
      <c r="C34" s="3">
        <v>79853</v>
      </c>
      <c r="D34" s="3" t="s">
        <v>279</v>
      </c>
      <c r="E34" s="3" t="s">
        <v>755</v>
      </c>
      <c r="G34" s="4">
        <v>28800</v>
      </c>
      <c r="H34" s="4">
        <v>0</v>
      </c>
      <c r="I34" s="4">
        <v>30257099.63</v>
      </c>
    </row>
    <row r="35" spans="2:9" ht="38.25">
      <c r="B35" s="2">
        <v>45317</v>
      </c>
      <c r="C35" s="3">
        <v>79854</v>
      </c>
      <c r="D35" s="3" t="s">
        <v>279</v>
      </c>
      <c r="E35" s="3" t="s">
        <v>756</v>
      </c>
      <c r="G35" s="4">
        <v>236500</v>
      </c>
      <c r="H35" s="4">
        <v>0</v>
      </c>
      <c r="I35" s="4">
        <v>30493599.63</v>
      </c>
    </row>
    <row r="36" spans="2:9" ht="38.25">
      <c r="B36" s="2">
        <v>45317</v>
      </c>
      <c r="C36" s="3">
        <v>79856</v>
      </c>
      <c r="D36" s="3" t="s">
        <v>279</v>
      </c>
      <c r="E36" s="3" t="s">
        <v>757</v>
      </c>
      <c r="G36" s="4">
        <v>483900</v>
      </c>
      <c r="H36" s="4">
        <v>0</v>
      </c>
      <c r="I36" s="4">
        <v>30977499.63</v>
      </c>
    </row>
    <row r="37" spans="2:9" ht="38.25">
      <c r="B37" s="2">
        <v>45317</v>
      </c>
      <c r="C37" s="3">
        <v>79858</v>
      </c>
      <c r="D37" s="3" t="s">
        <v>279</v>
      </c>
      <c r="E37" s="3" t="s">
        <v>758</v>
      </c>
      <c r="G37" s="4">
        <v>173600</v>
      </c>
      <c r="H37" s="4">
        <v>0</v>
      </c>
      <c r="I37" s="4">
        <v>31151099.63</v>
      </c>
    </row>
    <row r="38" spans="2:9" ht="38.25">
      <c r="B38" s="2">
        <v>45317</v>
      </c>
      <c r="C38" s="3">
        <v>79860</v>
      </c>
      <c r="D38" s="3" t="s">
        <v>279</v>
      </c>
      <c r="E38" s="3" t="s">
        <v>759</v>
      </c>
      <c r="G38" s="4">
        <v>172000</v>
      </c>
      <c r="H38" s="4">
        <v>0</v>
      </c>
      <c r="I38" s="4">
        <v>31323099.63</v>
      </c>
    </row>
    <row r="39" spans="2:9" ht="38.25">
      <c r="B39" s="2">
        <v>45317</v>
      </c>
      <c r="C39" s="3">
        <v>79864</v>
      </c>
      <c r="D39" s="3" t="s">
        <v>279</v>
      </c>
      <c r="E39" s="3" t="s">
        <v>760</v>
      </c>
      <c r="G39" s="4">
        <v>105300</v>
      </c>
      <c r="H39" s="4">
        <v>0</v>
      </c>
      <c r="I39" s="4">
        <v>31428399.63</v>
      </c>
    </row>
    <row r="40" spans="2:9" ht="38.25">
      <c r="B40" s="2">
        <v>45317</v>
      </c>
      <c r="C40" s="3">
        <v>80135</v>
      </c>
      <c r="D40" s="3" t="s">
        <v>279</v>
      </c>
      <c r="E40" s="3" t="s">
        <v>761</v>
      </c>
      <c r="G40" s="4">
        <v>366700</v>
      </c>
      <c r="H40" s="4">
        <v>0</v>
      </c>
      <c r="I40" s="4">
        <v>31795099.63</v>
      </c>
    </row>
    <row r="41" spans="2:9" ht="38.25">
      <c r="B41" s="2">
        <v>45317</v>
      </c>
      <c r="C41" s="3">
        <v>80138</v>
      </c>
      <c r="D41" s="3" t="s">
        <v>279</v>
      </c>
      <c r="E41" s="3" t="s">
        <v>762</v>
      </c>
      <c r="G41" s="4">
        <v>142500</v>
      </c>
      <c r="H41" s="4">
        <v>0</v>
      </c>
      <c r="I41" s="4">
        <v>31937599.63</v>
      </c>
    </row>
    <row r="42" spans="2:9" ht="38.25">
      <c r="B42" s="2">
        <v>45317</v>
      </c>
      <c r="C42" s="3">
        <v>80144</v>
      </c>
      <c r="D42" s="3" t="s">
        <v>279</v>
      </c>
      <c r="E42" s="3" t="s">
        <v>763</v>
      </c>
      <c r="G42" s="4">
        <v>1000</v>
      </c>
      <c r="H42" s="4">
        <v>0</v>
      </c>
      <c r="I42" s="4">
        <v>31938599.63</v>
      </c>
    </row>
    <row r="43" spans="2:9" ht="38.25">
      <c r="B43" s="2">
        <v>45317</v>
      </c>
      <c r="C43" s="3">
        <v>80145</v>
      </c>
      <c r="D43" s="3" t="s">
        <v>279</v>
      </c>
      <c r="E43" s="3" t="s">
        <v>764</v>
      </c>
      <c r="G43" s="4">
        <v>292700</v>
      </c>
      <c r="H43" s="4">
        <v>0</v>
      </c>
      <c r="I43" s="4">
        <v>32231299.63</v>
      </c>
    </row>
    <row r="44" spans="2:9" ht="38.25">
      <c r="B44" s="2">
        <v>45317</v>
      </c>
      <c r="C44" s="3">
        <v>80150</v>
      </c>
      <c r="D44" s="3" t="s">
        <v>279</v>
      </c>
      <c r="E44" s="3" t="s">
        <v>765</v>
      </c>
      <c r="G44" s="4">
        <v>1000</v>
      </c>
      <c r="H44" s="4">
        <v>0</v>
      </c>
      <c r="I44" s="4">
        <v>32232299.63</v>
      </c>
    </row>
    <row r="45" spans="2:9" ht="38.25">
      <c r="B45" s="2">
        <v>45321</v>
      </c>
      <c r="C45" s="3">
        <v>80164</v>
      </c>
      <c r="D45" s="3" t="s">
        <v>279</v>
      </c>
      <c r="E45" s="3" t="s">
        <v>766</v>
      </c>
      <c r="G45" s="4">
        <v>291400</v>
      </c>
      <c r="H45" s="4">
        <v>0</v>
      </c>
      <c r="I45" s="4">
        <v>32523699.63</v>
      </c>
    </row>
    <row r="46" spans="2:9" ht="38.25">
      <c r="B46" s="2">
        <v>45321</v>
      </c>
      <c r="C46" s="3">
        <v>80166</v>
      </c>
      <c r="D46" s="3" t="s">
        <v>279</v>
      </c>
      <c r="E46" s="3" t="s">
        <v>767</v>
      </c>
      <c r="G46" s="4">
        <v>2600</v>
      </c>
      <c r="H46" s="4">
        <v>0</v>
      </c>
      <c r="I46" s="4">
        <v>32526299.63</v>
      </c>
    </row>
    <row r="47" spans="2:9" ht="38.25">
      <c r="B47" s="2">
        <v>45321</v>
      </c>
      <c r="C47" s="3">
        <v>80171</v>
      </c>
      <c r="D47" s="3" t="s">
        <v>279</v>
      </c>
      <c r="E47" s="3" t="s">
        <v>768</v>
      </c>
      <c r="G47" s="4">
        <v>9800</v>
      </c>
      <c r="H47" s="4">
        <v>0</v>
      </c>
      <c r="I47" s="4">
        <v>32536099.63</v>
      </c>
    </row>
    <row r="48" spans="2:9" ht="38.25">
      <c r="B48" s="2">
        <v>45321</v>
      </c>
      <c r="C48" s="3">
        <v>80216</v>
      </c>
      <c r="D48" s="3" t="s">
        <v>279</v>
      </c>
      <c r="E48" s="3" t="s">
        <v>769</v>
      </c>
      <c r="G48" s="4">
        <v>189300</v>
      </c>
      <c r="H48" s="4">
        <v>0</v>
      </c>
      <c r="I48" s="4">
        <v>32725399.63</v>
      </c>
    </row>
    <row r="49" spans="2:9" ht="38.25">
      <c r="B49" s="2">
        <v>45321</v>
      </c>
      <c r="C49" s="3">
        <v>80219</v>
      </c>
      <c r="D49" s="3" t="s">
        <v>279</v>
      </c>
      <c r="E49" s="3" t="s">
        <v>770</v>
      </c>
      <c r="G49" s="4">
        <v>118700</v>
      </c>
      <c r="H49" s="4">
        <v>0</v>
      </c>
      <c r="I49" s="4">
        <v>32844099.63</v>
      </c>
    </row>
    <row r="50" spans="2:9" ht="38.25">
      <c r="B50" s="2">
        <v>45321</v>
      </c>
      <c r="C50" s="3">
        <v>80220</v>
      </c>
      <c r="D50" s="3" t="s">
        <v>279</v>
      </c>
      <c r="E50" s="3" t="s">
        <v>771</v>
      </c>
      <c r="G50" s="4">
        <v>20500</v>
      </c>
      <c r="H50" s="4">
        <v>0</v>
      </c>
      <c r="I50" s="4">
        <v>32864599.63</v>
      </c>
    </row>
    <row r="51" spans="2:9" ht="38.25">
      <c r="B51" s="2">
        <v>45322</v>
      </c>
      <c r="C51" s="3">
        <v>80227</v>
      </c>
      <c r="D51" s="3" t="s">
        <v>279</v>
      </c>
      <c r="E51" s="3" t="s">
        <v>772</v>
      </c>
      <c r="G51" s="4">
        <v>34100</v>
      </c>
      <c r="H51" s="4">
        <v>0</v>
      </c>
      <c r="I51" s="4">
        <v>32898699.63</v>
      </c>
    </row>
    <row r="52" spans="2:9" ht="38.25">
      <c r="B52" s="2">
        <v>45322</v>
      </c>
      <c r="C52" s="3">
        <v>80228</v>
      </c>
      <c r="D52" s="3" t="s">
        <v>279</v>
      </c>
      <c r="E52" s="3" t="s">
        <v>773</v>
      </c>
      <c r="G52" s="4">
        <v>578200</v>
      </c>
      <c r="H52" s="4">
        <v>0</v>
      </c>
      <c r="I52" s="4">
        <v>33476899.63</v>
      </c>
    </row>
    <row r="53" spans="2:9" ht="38.25">
      <c r="B53" s="2">
        <v>45322</v>
      </c>
      <c r="C53" s="3">
        <v>80237</v>
      </c>
      <c r="D53" s="3" t="s">
        <v>279</v>
      </c>
      <c r="E53" s="3" t="s">
        <v>774</v>
      </c>
      <c r="G53" s="4">
        <v>460700</v>
      </c>
      <c r="H53" s="4">
        <v>0</v>
      </c>
      <c r="I53" s="4">
        <v>33937599.63</v>
      </c>
    </row>
    <row r="54" spans="2:9" ht="38.25">
      <c r="B54" s="2">
        <v>45322</v>
      </c>
      <c r="C54" s="3">
        <v>80240</v>
      </c>
      <c r="D54" s="3" t="s">
        <v>279</v>
      </c>
      <c r="E54" s="3" t="s">
        <v>775</v>
      </c>
      <c r="G54" s="4">
        <v>2300</v>
      </c>
      <c r="H54" s="4">
        <v>0</v>
      </c>
      <c r="I54" s="4">
        <v>33939899.63</v>
      </c>
    </row>
    <row r="55" ht="10.15" customHeight="1"/>
    <row r="56" spans="6:9" ht="18" customHeight="1">
      <c r="F56" s="162" t="s">
        <v>776</v>
      </c>
      <c r="G56" s="141"/>
      <c r="H56" s="141"/>
      <c r="I56" s="141"/>
    </row>
    <row r="57" ht="0.95" customHeight="1"/>
    <row r="58" spans="6:9" ht="18" customHeight="1">
      <c r="F58" s="162" t="s">
        <v>777</v>
      </c>
      <c r="G58" s="141"/>
      <c r="H58" s="141"/>
      <c r="I58" s="141"/>
    </row>
    <row r="59" spans="6:9" ht="18" customHeight="1">
      <c r="F59" s="162" t="s">
        <v>778</v>
      </c>
      <c r="G59" s="141"/>
      <c r="H59" s="141"/>
      <c r="I59" s="141"/>
    </row>
    <row r="60" ht="20.1" customHeight="1"/>
    <row r="61" ht="15.75" thickBot="1"/>
    <row r="62" spans="2:11" ht="15">
      <c r="B62" s="6"/>
      <c r="C62" s="275"/>
      <c r="D62" s="275"/>
      <c r="E62" s="275"/>
      <c r="F62" s="275"/>
      <c r="G62" s="275"/>
      <c r="H62" s="275"/>
      <c r="I62" s="275"/>
      <c r="J62" s="275"/>
      <c r="K62" s="276"/>
    </row>
    <row r="63" spans="2:11" ht="15.75">
      <c r="B63" s="277"/>
      <c r="C63" s="278"/>
      <c r="D63" s="11"/>
      <c r="E63" s="11"/>
      <c r="F63" s="11"/>
      <c r="G63" s="11"/>
      <c r="H63" s="11"/>
      <c r="I63" s="11"/>
      <c r="J63" s="11"/>
      <c r="K63" s="12"/>
    </row>
    <row r="64" spans="2:11" ht="15.75">
      <c r="B64" s="10"/>
      <c r="C64" s="11"/>
      <c r="D64" s="11"/>
      <c r="E64" s="11"/>
      <c r="F64" s="11"/>
      <c r="G64" s="11"/>
      <c r="H64" s="11"/>
      <c r="I64" s="11"/>
      <c r="J64" s="11"/>
      <c r="K64" s="12"/>
    </row>
    <row r="65" spans="2:11" ht="15.75">
      <c r="B65" s="10"/>
      <c r="C65" s="11"/>
      <c r="D65" s="11"/>
      <c r="E65" s="11"/>
      <c r="F65" s="11"/>
      <c r="G65" s="11"/>
      <c r="H65" s="11"/>
      <c r="I65" s="11"/>
      <c r="J65" s="11"/>
      <c r="K65" s="12"/>
    </row>
    <row r="66" spans="2:11" ht="15.75">
      <c r="B66" s="10"/>
      <c r="C66" s="11"/>
      <c r="D66" s="11"/>
      <c r="E66" s="11"/>
      <c r="F66" s="11"/>
      <c r="G66" s="11"/>
      <c r="H66" s="11"/>
      <c r="I66" s="11"/>
      <c r="J66" s="11"/>
      <c r="K66" s="12"/>
    </row>
    <row r="67" spans="2:11" ht="15.75">
      <c r="B67" s="144" t="s">
        <v>779</v>
      </c>
      <c r="C67" s="145"/>
      <c r="D67" s="145"/>
      <c r="E67" s="145"/>
      <c r="F67" s="145"/>
      <c r="G67" s="145"/>
      <c r="H67" s="145"/>
      <c r="I67" s="145"/>
      <c r="J67" s="145"/>
      <c r="K67" s="146"/>
    </row>
    <row r="68" spans="2:11" ht="15">
      <c r="B68" s="136" t="s">
        <v>780</v>
      </c>
      <c r="C68" s="137"/>
      <c r="D68" s="137"/>
      <c r="E68" s="137"/>
      <c r="F68" s="137"/>
      <c r="G68" s="137"/>
      <c r="H68" s="137"/>
      <c r="I68" s="137"/>
      <c r="J68" s="137"/>
      <c r="K68" s="138"/>
    </row>
    <row r="69" spans="2:11" ht="15">
      <c r="B69" s="136" t="s">
        <v>781</v>
      </c>
      <c r="C69" s="137"/>
      <c r="D69" s="137"/>
      <c r="E69" s="137"/>
      <c r="F69" s="137"/>
      <c r="G69" s="137"/>
      <c r="H69" s="137"/>
      <c r="I69" s="137"/>
      <c r="J69" s="137"/>
      <c r="K69" s="138"/>
    </row>
    <row r="70" spans="2:11" ht="15.75">
      <c r="B70" s="16"/>
      <c r="C70" s="17"/>
      <c r="D70" s="17"/>
      <c r="E70" s="17"/>
      <c r="F70" s="17"/>
      <c r="G70" s="17"/>
      <c r="H70" s="17"/>
      <c r="I70" s="17"/>
      <c r="J70" s="17"/>
      <c r="K70" s="18"/>
    </row>
    <row r="71" spans="2:11" ht="15.75">
      <c r="B71" s="279" t="s">
        <v>144</v>
      </c>
      <c r="D71" s="19"/>
      <c r="E71" s="19"/>
      <c r="F71" s="19"/>
      <c r="G71" s="19"/>
      <c r="H71" s="19"/>
      <c r="I71" s="19"/>
      <c r="J71" s="19"/>
      <c r="K71" s="20"/>
    </row>
    <row r="72" spans="2:11" ht="15">
      <c r="B72" s="280" t="s">
        <v>782</v>
      </c>
      <c r="D72" s="21"/>
      <c r="E72" s="22"/>
      <c r="F72" s="22"/>
      <c r="G72" s="22"/>
      <c r="H72" s="22"/>
      <c r="I72" s="21" t="s">
        <v>146</v>
      </c>
      <c r="J72" s="21"/>
      <c r="K72" s="281" t="s">
        <v>783</v>
      </c>
    </row>
    <row r="73" spans="2:11" ht="15.75">
      <c r="B73" s="282" t="s">
        <v>148</v>
      </c>
      <c r="D73" s="25" t="s">
        <v>149</v>
      </c>
      <c r="E73" s="26"/>
      <c r="F73" s="27"/>
      <c r="G73" s="28"/>
      <c r="H73" s="24"/>
      <c r="I73" s="24"/>
      <c r="J73" s="27"/>
      <c r="K73" s="29"/>
    </row>
    <row r="74" spans="2:11" ht="15.75">
      <c r="B74" s="282" t="s">
        <v>150</v>
      </c>
      <c r="D74" s="30"/>
      <c r="E74" s="31"/>
      <c r="F74" s="27"/>
      <c r="G74" s="32"/>
      <c r="H74" s="24" t="s">
        <v>585</v>
      </c>
      <c r="I74" s="24"/>
      <c r="J74" s="27"/>
      <c r="K74" s="29"/>
    </row>
    <row r="75" spans="2:11" ht="16.5" thickBot="1">
      <c r="B75" s="33"/>
      <c r="C75" s="34"/>
      <c r="D75" s="35"/>
      <c r="E75" s="36"/>
      <c r="F75" s="37"/>
      <c r="G75" s="38"/>
      <c r="H75" s="34"/>
      <c r="I75" s="34"/>
      <c r="J75" s="37"/>
      <c r="K75" s="39"/>
    </row>
    <row r="76" spans="2:11" ht="16.5" thickTop="1">
      <c r="B76" s="40"/>
      <c r="C76" s="48"/>
      <c r="D76" s="48"/>
      <c r="E76" s="41"/>
      <c r="F76" s="41"/>
      <c r="G76" s="41"/>
      <c r="H76" s="41"/>
      <c r="I76" s="41"/>
      <c r="J76" s="41"/>
      <c r="K76" s="43" t="s">
        <v>152</v>
      </c>
    </row>
    <row r="77" spans="2:11" ht="15.75">
      <c r="B77" s="283" t="s">
        <v>153</v>
      </c>
      <c r="D77" s="44"/>
      <c r="E77" s="44"/>
      <c r="F77" s="44"/>
      <c r="G77" s="44"/>
      <c r="H77" s="134"/>
      <c r="I77" s="134"/>
      <c r="J77" s="134"/>
      <c r="K77" s="46">
        <v>18096030.46</v>
      </c>
    </row>
    <row r="78" spans="2:11" ht="15.75">
      <c r="B78" s="40"/>
      <c r="C78" s="48"/>
      <c r="D78" s="48"/>
      <c r="E78" s="41"/>
      <c r="F78" s="41"/>
      <c r="G78" s="41"/>
      <c r="H78" s="41"/>
      <c r="I78" s="41"/>
      <c r="J78" s="41"/>
      <c r="K78" s="46"/>
    </row>
    <row r="79" spans="2:11" ht="15.75">
      <c r="B79" s="284" t="s">
        <v>154</v>
      </c>
      <c r="D79" s="285"/>
      <c r="E79" s="47"/>
      <c r="F79" s="47"/>
      <c r="G79" s="47"/>
      <c r="H79" s="41"/>
      <c r="I79" s="41"/>
      <c r="J79" s="41"/>
      <c r="K79" s="46"/>
    </row>
    <row r="80" spans="2:11" ht="15.75">
      <c r="B80" s="40"/>
      <c r="C80" s="48"/>
      <c r="D80" s="48"/>
      <c r="E80" s="41"/>
      <c r="F80" s="41"/>
      <c r="G80" s="41"/>
      <c r="H80" s="139"/>
      <c r="I80" s="139"/>
      <c r="J80" s="139"/>
      <c r="K80" s="46"/>
    </row>
    <row r="81" spans="2:11" ht="15.75">
      <c r="B81" s="40"/>
      <c r="C81" s="48"/>
      <c r="D81" s="48"/>
      <c r="E81" s="41"/>
      <c r="F81" s="41"/>
      <c r="G81" s="41"/>
      <c r="H81" s="48"/>
      <c r="I81" s="48"/>
      <c r="J81" s="48"/>
      <c r="K81" s="46"/>
    </row>
    <row r="82" spans="2:11" ht="15.75">
      <c r="B82" s="286" t="s">
        <v>155</v>
      </c>
      <c r="D82" s="48"/>
      <c r="E82" s="41"/>
      <c r="F82" s="41"/>
      <c r="G82" s="41"/>
      <c r="H82" s="134"/>
      <c r="I82" s="134"/>
      <c r="J82" s="134"/>
      <c r="K82" s="287">
        <v>16903929.68</v>
      </c>
    </row>
    <row r="83" spans="2:11" ht="15.75">
      <c r="B83" s="40"/>
      <c r="C83" s="48"/>
      <c r="D83" s="48"/>
      <c r="E83" s="41"/>
      <c r="F83" s="41"/>
      <c r="G83" s="41"/>
      <c r="H83" s="45"/>
      <c r="I83" s="45"/>
      <c r="J83" s="45"/>
      <c r="K83" s="50"/>
    </row>
    <row r="84" spans="2:11" ht="15.75">
      <c r="B84" s="288" t="s">
        <v>158</v>
      </c>
      <c r="D84" s="289"/>
      <c r="E84" s="44"/>
      <c r="F84" s="44"/>
      <c r="G84" s="44"/>
      <c r="H84" s="41"/>
      <c r="I84" s="41"/>
      <c r="J84" s="41"/>
      <c r="K84" s="290">
        <f>+K77+K80+K81+K82</f>
        <v>34999960.14</v>
      </c>
    </row>
    <row r="85" spans="2:11" ht="15.75">
      <c r="B85" s="40"/>
      <c r="C85" s="48"/>
      <c r="D85" s="48"/>
      <c r="E85" s="41"/>
      <c r="F85" s="41"/>
      <c r="G85" s="41"/>
      <c r="H85" s="41"/>
      <c r="I85" s="41"/>
      <c r="J85" s="41"/>
      <c r="K85" s="46"/>
    </row>
    <row r="86" spans="2:11" ht="15.75">
      <c r="B86" s="284" t="s">
        <v>159</v>
      </c>
      <c r="D86" s="285"/>
      <c r="E86" s="47"/>
      <c r="F86" s="47"/>
      <c r="G86" s="47"/>
      <c r="H86" s="41"/>
      <c r="I86" s="41"/>
      <c r="J86" s="41"/>
      <c r="K86" s="46"/>
    </row>
    <row r="87" spans="2:11" ht="15.75">
      <c r="B87" s="286" t="s">
        <v>193</v>
      </c>
      <c r="D87" s="48"/>
      <c r="E87" s="41"/>
      <c r="F87" s="41"/>
      <c r="G87" s="41"/>
      <c r="H87" s="134"/>
      <c r="I87" s="134"/>
      <c r="J87" s="134"/>
      <c r="K87" s="46"/>
    </row>
    <row r="88" spans="2:11" ht="15.75">
      <c r="B88" s="286" t="s">
        <v>194</v>
      </c>
      <c r="D88" s="48"/>
      <c r="E88" s="41"/>
      <c r="F88" s="41"/>
      <c r="G88" s="41"/>
      <c r="H88" s="45"/>
      <c r="I88" s="45"/>
      <c r="J88" s="45"/>
      <c r="K88" s="46">
        <v>1060060.51</v>
      </c>
    </row>
    <row r="89" spans="2:11" ht="15.75">
      <c r="B89" s="286" t="s">
        <v>161</v>
      </c>
      <c r="D89" s="48"/>
      <c r="E89" s="41"/>
      <c r="F89" s="41"/>
      <c r="G89" s="41"/>
      <c r="H89" s="134"/>
      <c r="I89" s="134"/>
      <c r="J89" s="134"/>
      <c r="K89" s="46"/>
    </row>
    <row r="90" spans="2:11" ht="15.75">
      <c r="B90" s="286" t="s">
        <v>195</v>
      </c>
      <c r="D90" s="48"/>
      <c r="E90" s="41"/>
      <c r="F90" s="41"/>
      <c r="G90" s="41"/>
      <c r="H90" s="45"/>
      <c r="I90" s="45"/>
      <c r="J90" s="45"/>
      <c r="K90" s="123"/>
    </row>
    <row r="91" spans="2:11" ht="15.75">
      <c r="B91" s="40"/>
      <c r="C91" s="48"/>
      <c r="D91" s="48"/>
      <c r="E91" s="41"/>
      <c r="F91" s="41"/>
      <c r="G91" s="41"/>
      <c r="H91" s="45"/>
      <c r="I91" s="45"/>
      <c r="J91" s="45"/>
      <c r="K91" s="50"/>
    </row>
    <row r="92" spans="2:11" ht="16.5" thickBot="1">
      <c r="B92" s="288" t="s">
        <v>162</v>
      </c>
      <c r="D92" s="289"/>
      <c r="E92" s="44"/>
      <c r="F92" s="44"/>
      <c r="G92" s="44"/>
      <c r="H92" s="134"/>
      <c r="I92" s="134"/>
      <c r="J92" s="134"/>
      <c r="K92" s="52">
        <f>+K84-K87-K88-K89</f>
        <v>33939899.63</v>
      </c>
    </row>
    <row r="93" spans="2:11" ht="16.5" thickTop="1">
      <c r="B93" s="40"/>
      <c r="C93" s="48"/>
      <c r="D93" s="48"/>
      <c r="E93" s="45"/>
      <c r="F93" s="45"/>
      <c r="G93" s="45"/>
      <c r="H93" s="45"/>
      <c r="I93" s="45"/>
      <c r="J93" s="45"/>
      <c r="K93" s="53"/>
    </row>
    <row r="94" spans="2:11" ht="15.75">
      <c r="B94" s="40"/>
      <c r="C94" s="48"/>
      <c r="D94" s="48"/>
      <c r="E94" s="41"/>
      <c r="F94" s="41"/>
      <c r="G94" s="41"/>
      <c r="H94" s="41"/>
      <c r="I94" s="41"/>
      <c r="J94" s="41"/>
      <c r="K94" s="42"/>
    </row>
    <row r="95" spans="2:11" ht="15.75">
      <c r="B95" s="40"/>
      <c r="C95" s="48"/>
      <c r="D95" s="48"/>
      <c r="E95" s="41"/>
      <c r="F95" s="41"/>
      <c r="G95" s="41"/>
      <c r="H95" s="41"/>
      <c r="I95" s="41"/>
      <c r="J95" s="41"/>
      <c r="K95" s="43" t="s">
        <v>163</v>
      </c>
    </row>
    <row r="96" spans="2:11" ht="15.75">
      <c r="B96" s="288" t="s">
        <v>164</v>
      </c>
      <c r="D96" s="289"/>
      <c r="E96" s="44"/>
      <c r="F96" s="44"/>
      <c r="G96" s="44"/>
      <c r="H96" s="134"/>
      <c r="I96" s="134"/>
      <c r="J96" s="134"/>
      <c r="K96" s="46">
        <v>33939899.63</v>
      </c>
    </row>
    <row r="97" spans="2:11" ht="15.75">
      <c r="B97" s="40"/>
      <c r="C97" s="289"/>
      <c r="D97" s="289"/>
      <c r="E97" s="44"/>
      <c r="F97" s="44"/>
      <c r="G97" s="44"/>
      <c r="H97" s="45"/>
      <c r="I97" s="45"/>
      <c r="J97" s="45"/>
      <c r="K97" s="46"/>
    </row>
    <row r="98" spans="2:11" ht="15.75">
      <c r="B98" s="284" t="s">
        <v>154</v>
      </c>
      <c r="D98" s="285"/>
      <c r="E98" s="47"/>
      <c r="F98" s="47"/>
      <c r="G98" s="47"/>
      <c r="H98" s="41"/>
      <c r="I98" s="41"/>
      <c r="J98" s="41"/>
      <c r="K98" s="54"/>
    </row>
    <row r="99" spans="2:11" ht="15.75">
      <c r="B99" s="286" t="s">
        <v>165</v>
      </c>
      <c r="D99" s="48"/>
      <c r="E99" s="41"/>
      <c r="F99" s="41"/>
      <c r="G99" s="41"/>
      <c r="H99" s="134"/>
      <c r="I99" s="134"/>
      <c r="J99" s="134"/>
      <c r="K99" s="46"/>
    </row>
    <row r="100" spans="2:11" ht="15.75">
      <c r="B100" s="288" t="s">
        <v>158</v>
      </c>
      <c r="D100" s="289"/>
      <c r="E100" s="44"/>
      <c r="F100" s="44"/>
      <c r="G100" s="44"/>
      <c r="H100" s="135"/>
      <c r="I100" s="135"/>
      <c r="J100" s="135"/>
      <c r="K100" s="56"/>
    </row>
    <row r="101" spans="2:11" ht="15.75">
      <c r="B101" s="40"/>
      <c r="C101" s="48"/>
      <c r="D101" s="48"/>
      <c r="E101" s="41"/>
      <c r="F101" s="41"/>
      <c r="G101" s="41"/>
      <c r="H101" s="41"/>
      <c r="I101" s="41"/>
      <c r="J101" s="41"/>
      <c r="K101" s="54"/>
    </row>
    <row r="102" spans="2:11" ht="15.75">
      <c r="B102" s="284" t="s">
        <v>159</v>
      </c>
      <c r="D102" s="285"/>
      <c r="E102" s="47"/>
      <c r="F102" s="47"/>
      <c r="G102" s="47"/>
      <c r="H102" s="41"/>
      <c r="I102" s="41"/>
      <c r="J102" s="41"/>
      <c r="K102" s="46"/>
    </row>
    <row r="103" spans="2:11" ht="15.75">
      <c r="B103" s="286" t="s">
        <v>196</v>
      </c>
      <c r="D103" s="48"/>
      <c r="E103" s="41"/>
      <c r="F103" s="41"/>
      <c r="G103" s="41"/>
      <c r="H103" s="135"/>
      <c r="I103" s="135"/>
      <c r="J103" s="135"/>
      <c r="K103" s="46">
        <v>0</v>
      </c>
    </row>
    <row r="104" spans="2:11" ht="15.75">
      <c r="B104" s="40"/>
      <c r="C104" s="48"/>
      <c r="D104" s="48"/>
      <c r="E104" s="41"/>
      <c r="F104" s="41"/>
      <c r="G104" s="41"/>
      <c r="H104" s="57"/>
      <c r="I104" s="57"/>
      <c r="J104" s="57"/>
      <c r="K104" s="50"/>
    </row>
    <row r="105" spans="2:11" ht="16.5" thickBot="1">
      <c r="B105" s="288" t="s">
        <v>162</v>
      </c>
      <c r="D105" s="289"/>
      <c r="E105" s="44"/>
      <c r="F105" s="44"/>
      <c r="G105" s="44"/>
      <c r="H105" s="41"/>
      <c r="I105" s="41"/>
      <c r="J105" s="41"/>
      <c r="K105" s="59">
        <f>SUM(K96-K103)</f>
        <v>33939899.63</v>
      </c>
    </row>
    <row r="106" spans="2:11" ht="16.5" thickTop="1">
      <c r="B106" s="40"/>
      <c r="C106" s="289"/>
      <c r="D106" s="289"/>
      <c r="E106" s="44"/>
      <c r="F106" s="44"/>
      <c r="G106" s="44"/>
      <c r="H106" s="41"/>
      <c r="I106" s="41"/>
      <c r="J106" s="41"/>
      <c r="K106" s="65"/>
    </row>
    <row r="107" spans="2:11" ht="15.75">
      <c r="B107" s="66"/>
      <c r="C107" s="132" t="s">
        <v>784</v>
      </c>
      <c r="D107" s="132"/>
      <c r="E107" s="68"/>
      <c r="F107" s="69" t="s">
        <v>168</v>
      </c>
      <c r="G107" s="132" t="s">
        <v>168</v>
      </c>
      <c r="H107" s="132"/>
      <c r="I107" s="71"/>
      <c r="J107" s="132" t="s">
        <v>239</v>
      </c>
      <c r="K107" s="291"/>
    </row>
    <row r="108" spans="2:11" ht="15.75">
      <c r="B108" s="40"/>
      <c r="C108" s="133" t="s">
        <v>170</v>
      </c>
      <c r="D108" s="133"/>
      <c r="E108" s="45"/>
      <c r="F108" s="133" t="s">
        <v>171</v>
      </c>
      <c r="G108" s="133"/>
      <c r="H108" s="133"/>
      <c r="I108" s="41"/>
      <c r="J108" s="134" t="s">
        <v>172</v>
      </c>
      <c r="K108" s="148"/>
    </row>
    <row r="109" spans="2:11" ht="15.75">
      <c r="B109" s="40"/>
      <c r="C109" s="48"/>
      <c r="D109" s="48"/>
      <c r="E109" s="45"/>
      <c r="F109" s="45"/>
      <c r="G109" s="45"/>
      <c r="H109" s="45"/>
      <c r="I109" s="41"/>
      <c r="J109" s="45"/>
      <c r="K109" s="73"/>
    </row>
    <row r="110" spans="2:11" ht="15.75">
      <c r="B110" s="66"/>
      <c r="C110" s="132" t="s">
        <v>589</v>
      </c>
      <c r="D110" s="132"/>
      <c r="E110" s="68"/>
      <c r="F110" s="69" t="s">
        <v>174</v>
      </c>
      <c r="G110" s="132" t="s">
        <v>174</v>
      </c>
      <c r="H110" s="132"/>
      <c r="I110" s="71"/>
      <c r="J110" s="132" t="s">
        <v>785</v>
      </c>
      <c r="K110" s="291"/>
    </row>
    <row r="111" spans="2:11" ht="16.5" thickBot="1">
      <c r="B111" s="74"/>
      <c r="C111" s="157" t="s">
        <v>176</v>
      </c>
      <c r="D111" s="157"/>
      <c r="E111" s="76"/>
      <c r="F111" s="157" t="s">
        <v>177</v>
      </c>
      <c r="G111" s="157"/>
      <c r="H111" s="157"/>
      <c r="I111" s="75"/>
      <c r="J111" s="157" t="s">
        <v>178</v>
      </c>
      <c r="K111" s="292"/>
    </row>
  </sheetData>
  <protectedRanges>
    <protectedRange sqref="F107 C107 J107" name="Rango1_2_1_2_1"/>
    <protectedRange sqref="F110 C110 J110" name="Rango1_2_1_1_1_1"/>
    <protectedRange sqref="J73:J75" name="Rango1_1_1_1"/>
    <protectedRange sqref="G107" name="Rango1_2_1_2_1_1"/>
    <protectedRange sqref="G110" name="Rango1_2_1_1_1_2_1"/>
  </protectedRanges>
  <mergeCells count="30">
    <mergeCell ref="C111:D111"/>
    <mergeCell ref="F111:H111"/>
    <mergeCell ref="J111:K111"/>
    <mergeCell ref="G107:H107"/>
    <mergeCell ref="G110:H110"/>
    <mergeCell ref="C107:D107"/>
    <mergeCell ref="J107:K107"/>
    <mergeCell ref="C108:D108"/>
    <mergeCell ref="F108:H108"/>
    <mergeCell ref="J108:K108"/>
    <mergeCell ref="C110:D110"/>
    <mergeCell ref="J110:K110"/>
    <mergeCell ref="H89:J89"/>
    <mergeCell ref="H92:J92"/>
    <mergeCell ref="H96:J96"/>
    <mergeCell ref="H99:J99"/>
    <mergeCell ref="H100:J100"/>
    <mergeCell ref="H103:J103"/>
    <mergeCell ref="B68:K68"/>
    <mergeCell ref="B69:K69"/>
    <mergeCell ref="H77:J77"/>
    <mergeCell ref="H80:J80"/>
    <mergeCell ref="H82:J82"/>
    <mergeCell ref="H87:J87"/>
    <mergeCell ref="B2:I2"/>
    <mergeCell ref="B4:I4"/>
    <mergeCell ref="F56:I56"/>
    <mergeCell ref="F58:I58"/>
    <mergeCell ref="F59:I59"/>
    <mergeCell ref="B67:K6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74EB-786D-4BC9-9F2A-34BB8231E8AD}">
  <dimension ref="B2:K71"/>
  <sheetViews>
    <sheetView workbookViewId="0" topLeftCell="A1">
      <selection activeCell="H46" sqref="H4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4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263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153521.65</v>
      </c>
      <c r="H8" s="81">
        <v>0</v>
      </c>
      <c r="I8" s="81">
        <v>153521.65</v>
      </c>
    </row>
    <row r="9" spans="2:9" ht="15">
      <c r="B9" s="106"/>
      <c r="C9" s="77"/>
      <c r="D9" s="77"/>
      <c r="E9" s="77"/>
      <c r="G9" s="107"/>
      <c r="H9" s="107"/>
      <c r="I9" s="107"/>
    </row>
    <row r="10" spans="7:8" ht="15">
      <c r="G10" s="102">
        <f>SUM(G9:G9)</f>
        <v>0</v>
      </c>
      <c r="H10" s="102">
        <f>SUM(H9:H9)</f>
        <v>0</v>
      </c>
    </row>
    <row r="11" spans="6:9" ht="15">
      <c r="F11" s="143" t="s">
        <v>264</v>
      </c>
      <c r="G11" s="141"/>
      <c r="H11" s="141"/>
      <c r="I11" s="141"/>
    </row>
    <row r="13" spans="6:9" ht="15">
      <c r="F13" s="143" t="s">
        <v>255</v>
      </c>
      <c r="G13" s="141"/>
      <c r="H13" s="141"/>
      <c r="I13" s="141"/>
    </row>
    <row r="14" spans="6:9" ht="15">
      <c r="F14" s="143" t="s">
        <v>265</v>
      </c>
      <c r="G14" s="141"/>
      <c r="H14" s="141"/>
      <c r="I14" s="141"/>
    </row>
    <row r="16" ht="15.75" thickBot="1"/>
    <row r="17" spans="2:11" ht="15.75">
      <c r="B17" s="6"/>
      <c r="C17" s="8"/>
      <c r="D17" s="8"/>
      <c r="E17" s="8"/>
      <c r="F17" s="8"/>
      <c r="G17" s="8"/>
      <c r="H17" s="8"/>
      <c r="I17" s="8"/>
      <c r="J17" s="8"/>
      <c r="K17" s="9"/>
    </row>
    <row r="18" spans="2:11" ht="15.75">
      <c r="B18" s="82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44" t="s">
        <v>266</v>
      </c>
      <c r="C23" s="145"/>
      <c r="D23" s="145"/>
      <c r="E23" s="145"/>
      <c r="F23" s="145"/>
      <c r="G23" s="145"/>
      <c r="H23" s="145"/>
      <c r="I23" s="145"/>
      <c r="J23" s="145"/>
      <c r="K23" s="146"/>
    </row>
    <row r="24" spans="2:11" ht="15">
      <c r="B24" s="136" t="s">
        <v>267</v>
      </c>
      <c r="C24" s="137"/>
      <c r="D24" s="137"/>
      <c r="E24" s="137"/>
      <c r="F24" s="137"/>
      <c r="G24" s="137"/>
      <c r="H24" s="137"/>
      <c r="I24" s="137"/>
      <c r="J24" s="137"/>
      <c r="K24" s="138"/>
    </row>
    <row r="25" spans="2:11" ht="15.75">
      <c r="B25" s="144" t="s">
        <v>278</v>
      </c>
      <c r="C25" s="145"/>
      <c r="D25" s="145"/>
      <c r="E25" s="145"/>
      <c r="F25" s="145"/>
      <c r="G25" s="145"/>
      <c r="H25" s="145"/>
      <c r="I25" s="145"/>
      <c r="J25" s="145"/>
      <c r="K25" s="146"/>
    </row>
    <row r="26" spans="2:11" ht="15.75">
      <c r="B26" s="16"/>
      <c r="C26" s="17"/>
      <c r="D26" s="17"/>
      <c r="E26" s="17"/>
      <c r="F26" s="17"/>
      <c r="G26" s="17"/>
      <c r="H26" s="17"/>
      <c r="I26" s="17"/>
      <c r="J26" s="17"/>
      <c r="K26" s="18"/>
    </row>
    <row r="27" spans="2:11" ht="15.75">
      <c r="B27" s="10"/>
      <c r="C27" s="19" t="s">
        <v>144</v>
      </c>
      <c r="D27" s="19"/>
      <c r="E27" s="108"/>
      <c r="F27" s="108"/>
      <c r="G27" s="108"/>
      <c r="H27" s="108"/>
      <c r="I27" s="19"/>
      <c r="J27" s="19"/>
      <c r="K27" s="20"/>
    </row>
    <row r="28" spans="2:11" ht="15.75">
      <c r="B28" s="10"/>
      <c r="C28" s="153" t="s">
        <v>268</v>
      </c>
      <c r="D28" s="153"/>
      <c r="E28" s="153"/>
      <c r="F28" s="153"/>
      <c r="G28" s="153"/>
      <c r="H28" s="153"/>
      <c r="I28" s="21" t="s">
        <v>146</v>
      </c>
      <c r="J28" s="21"/>
      <c r="K28" s="109" t="s">
        <v>269</v>
      </c>
    </row>
    <row r="29" spans="2:11" ht="15.75">
      <c r="B29" s="10"/>
      <c r="C29" s="24" t="s">
        <v>148</v>
      </c>
      <c r="D29" s="110" t="s">
        <v>270</v>
      </c>
      <c r="E29" s="26"/>
      <c r="F29" s="83"/>
      <c r="G29" s="32"/>
      <c r="H29" s="84"/>
      <c r="I29" s="24"/>
      <c r="J29" s="27"/>
      <c r="K29" s="111" t="s">
        <v>271</v>
      </c>
    </row>
    <row r="30" spans="2:11" ht="15.75">
      <c r="B30" s="10"/>
      <c r="C30" s="24" t="s">
        <v>150</v>
      </c>
      <c r="D30" s="30"/>
      <c r="E30" s="31"/>
      <c r="F30" s="27"/>
      <c r="G30" s="32"/>
      <c r="I30" s="112" t="s">
        <v>272</v>
      </c>
      <c r="J30" s="27"/>
      <c r="K30" s="111" t="s">
        <v>273</v>
      </c>
    </row>
    <row r="31" spans="2:11" ht="16.5" thickBot="1">
      <c r="B31" s="10"/>
      <c r="C31" s="24"/>
      <c r="D31" s="30"/>
      <c r="E31" s="31"/>
      <c r="F31" s="27"/>
      <c r="G31" s="28"/>
      <c r="H31" s="24"/>
      <c r="I31" s="24"/>
      <c r="J31" s="27"/>
      <c r="K31" s="29" t="s">
        <v>274</v>
      </c>
    </row>
    <row r="32" spans="2:11" ht="16.5" thickTop="1">
      <c r="B32" s="86"/>
      <c r="C32" s="87"/>
      <c r="D32" s="87"/>
      <c r="E32" s="87"/>
      <c r="F32" s="87"/>
      <c r="G32" s="87"/>
      <c r="H32" s="87"/>
      <c r="I32" s="87"/>
      <c r="J32" s="87"/>
      <c r="K32" s="88"/>
    </row>
    <row r="33" spans="2:11" ht="15.75">
      <c r="B33" s="40"/>
      <c r="C33" s="41"/>
      <c r="D33" s="41"/>
      <c r="E33" s="41"/>
      <c r="F33" s="41"/>
      <c r="G33" s="41"/>
      <c r="H33" s="41"/>
      <c r="I33" s="41"/>
      <c r="J33" s="41"/>
      <c r="K33" s="43" t="s">
        <v>152</v>
      </c>
    </row>
    <row r="34" spans="2:11" ht="15.75">
      <c r="B34" s="40"/>
      <c r="C34" s="44" t="s">
        <v>153</v>
      </c>
      <c r="D34" s="44"/>
      <c r="E34" s="44"/>
      <c r="F34" s="44"/>
      <c r="G34" s="44"/>
      <c r="H34" s="134"/>
      <c r="I34" s="134"/>
      <c r="J34" s="134"/>
      <c r="K34" s="113">
        <v>153521.65</v>
      </c>
    </row>
    <row r="35" spans="2:11" ht="15.75">
      <c r="B35" s="40"/>
      <c r="C35" s="41"/>
      <c r="D35" s="41"/>
      <c r="E35" s="41"/>
      <c r="F35" s="41"/>
      <c r="G35" s="41"/>
      <c r="H35" s="41"/>
      <c r="I35" s="41"/>
      <c r="J35" s="41"/>
      <c r="K35" s="113"/>
    </row>
    <row r="36" spans="2:11" ht="15.75">
      <c r="B36" s="40"/>
      <c r="C36" s="47" t="s">
        <v>154</v>
      </c>
      <c r="D36" s="47"/>
      <c r="E36" s="47"/>
      <c r="F36" s="47"/>
      <c r="G36" s="47"/>
      <c r="H36" s="41"/>
      <c r="I36" s="41"/>
      <c r="J36" s="41"/>
      <c r="K36" s="113"/>
    </row>
    <row r="37" spans="2:11" ht="15.75">
      <c r="B37" s="40"/>
      <c r="C37" s="41" t="s">
        <v>275</v>
      </c>
      <c r="D37" s="41"/>
      <c r="E37" s="41"/>
      <c r="F37" s="41"/>
      <c r="G37" s="41"/>
      <c r="H37" s="139"/>
      <c r="I37" s="139"/>
      <c r="J37" s="139"/>
      <c r="K37" s="113"/>
    </row>
    <row r="38" spans="2:11" ht="15.75">
      <c r="B38" s="40"/>
      <c r="C38" s="41" t="s">
        <v>192</v>
      </c>
      <c r="D38" s="41"/>
      <c r="E38" s="41"/>
      <c r="F38" s="41"/>
      <c r="G38" s="41"/>
      <c r="H38" s="134"/>
      <c r="I38" s="134"/>
      <c r="J38" s="134"/>
      <c r="K38" s="113"/>
    </row>
    <row r="39" spans="2:11" ht="15.75">
      <c r="B39" s="40"/>
      <c r="C39" s="41"/>
      <c r="D39" s="41"/>
      <c r="E39" s="41"/>
      <c r="F39" s="41"/>
      <c r="G39" s="41"/>
      <c r="H39" s="45"/>
      <c r="I39" s="45"/>
      <c r="J39" s="45"/>
      <c r="K39" s="113"/>
    </row>
    <row r="40" spans="2:11" ht="15.75">
      <c r="B40" s="40"/>
      <c r="C40" s="44" t="s">
        <v>158</v>
      </c>
      <c r="D40" s="44"/>
      <c r="E40" s="44"/>
      <c r="F40" s="44"/>
      <c r="G40" s="44"/>
      <c r="H40" s="41"/>
      <c r="I40" s="41"/>
      <c r="J40" s="41"/>
      <c r="K40" s="114">
        <f>+K34+K37</f>
        <v>153521.65</v>
      </c>
    </row>
    <row r="41" spans="2:11" ht="15.75">
      <c r="B41" s="40"/>
      <c r="C41" s="41"/>
      <c r="D41" s="41"/>
      <c r="E41" s="41"/>
      <c r="F41" s="41"/>
      <c r="G41" s="41"/>
      <c r="H41" s="41"/>
      <c r="I41" s="41"/>
      <c r="J41" s="41"/>
      <c r="K41" s="113"/>
    </row>
    <row r="42" spans="2:11" ht="15.75">
      <c r="B42" s="40"/>
      <c r="C42" s="47" t="s">
        <v>159</v>
      </c>
      <c r="D42" s="47"/>
      <c r="E42" s="47"/>
      <c r="F42" s="47"/>
      <c r="G42" s="47"/>
      <c r="H42" s="41"/>
      <c r="I42" s="41"/>
      <c r="J42" s="41"/>
      <c r="K42" s="113"/>
    </row>
    <row r="43" spans="2:11" ht="15.75">
      <c r="B43" s="40"/>
      <c r="C43" s="41" t="s">
        <v>193</v>
      </c>
      <c r="D43" s="41"/>
      <c r="E43" s="41"/>
      <c r="F43" s="41"/>
      <c r="G43" s="41"/>
      <c r="H43" s="134"/>
      <c r="I43" s="134"/>
      <c r="J43" s="134"/>
      <c r="K43" s="113"/>
    </row>
    <row r="44" spans="2:11" ht="15.75">
      <c r="B44" s="40"/>
      <c r="C44" s="41" t="s">
        <v>194</v>
      </c>
      <c r="D44" s="41"/>
      <c r="E44" s="41"/>
      <c r="F44" s="41"/>
      <c r="G44" s="41"/>
      <c r="H44" s="45"/>
      <c r="I44" s="45"/>
      <c r="J44" s="45"/>
      <c r="K44" s="113"/>
    </row>
    <row r="45" spans="2:11" ht="15.75">
      <c r="B45" s="40"/>
      <c r="C45" s="41" t="s">
        <v>161</v>
      </c>
      <c r="D45" s="41"/>
      <c r="E45" s="41"/>
      <c r="F45" s="41"/>
      <c r="G45" s="41"/>
      <c r="H45" s="134"/>
      <c r="I45" s="134"/>
      <c r="J45" s="134"/>
      <c r="K45" s="113"/>
    </row>
    <row r="46" spans="2:11" ht="15.75">
      <c r="B46" s="40"/>
      <c r="C46" s="41" t="s">
        <v>195</v>
      </c>
      <c r="D46" s="41"/>
      <c r="E46" s="41"/>
      <c r="F46" s="41"/>
      <c r="G46" s="41"/>
      <c r="H46" s="45"/>
      <c r="I46" s="45"/>
      <c r="J46" s="45"/>
      <c r="K46" s="113"/>
    </row>
    <row r="47" spans="2:11" ht="15.75">
      <c r="B47" s="40"/>
      <c r="C47" s="41"/>
      <c r="D47" s="41"/>
      <c r="E47" s="41"/>
      <c r="F47" s="41"/>
      <c r="G47" s="41"/>
      <c r="H47" s="45"/>
      <c r="I47" s="45"/>
      <c r="J47" s="45"/>
      <c r="K47" s="113"/>
    </row>
    <row r="48" spans="2:11" ht="16.5" thickBot="1">
      <c r="B48" s="40"/>
      <c r="C48" s="44" t="s">
        <v>162</v>
      </c>
      <c r="D48" s="44"/>
      <c r="E48" s="44"/>
      <c r="F48" s="44"/>
      <c r="G48" s="44"/>
      <c r="H48" s="134"/>
      <c r="I48" s="134"/>
      <c r="J48" s="134"/>
      <c r="K48" s="115">
        <f>+K40-K43-K44</f>
        <v>153521.65</v>
      </c>
    </row>
    <row r="49" spans="2:11" ht="16.5" thickTop="1">
      <c r="B49" s="40"/>
      <c r="C49" s="90"/>
      <c r="D49" s="90"/>
      <c r="E49" s="90"/>
      <c r="F49" s="90"/>
      <c r="G49" s="90"/>
      <c r="H49" s="90"/>
      <c r="I49" s="90"/>
      <c r="J49" s="90"/>
      <c r="K49" s="116"/>
    </row>
    <row r="50" spans="2:11" ht="15.75">
      <c r="B50" s="40"/>
      <c r="C50" s="41"/>
      <c r="D50" s="41"/>
      <c r="E50" s="41"/>
      <c r="F50" s="41"/>
      <c r="G50" s="41"/>
      <c r="H50" s="41"/>
      <c r="I50" s="41"/>
      <c r="J50" s="41"/>
      <c r="K50" s="117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118" t="s">
        <v>163</v>
      </c>
    </row>
    <row r="52" spans="2:11" ht="15.75">
      <c r="B52" s="40"/>
      <c r="C52" s="44" t="s">
        <v>164</v>
      </c>
      <c r="D52" s="44"/>
      <c r="E52" s="44"/>
      <c r="F52" s="44"/>
      <c r="G52" s="44"/>
      <c r="H52" s="134"/>
      <c r="I52" s="134"/>
      <c r="J52" s="134"/>
      <c r="K52" s="113">
        <v>153521.65</v>
      </c>
    </row>
    <row r="53" spans="2:11" ht="15.75">
      <c r="B53" s="40"/>
      <c r="C53" s="44"/>
      <c r="D53" s="44"/>
      <c r="E53" s="44"/>
      <c r="F53" s="44"/>
      <c r="G53" s="44"/>
      <c r="H53" s="45"/>
      <c r="I53" s="45"/>
      <c r="J53" s="45"/>
      <c r="K53" s="113"/>
    </row>
    <row r="54" spans="2:11" ht="15.75">
      <c r="B54" s="40"/>
      <c r="C54" s="47" t="s">
        <v>154</v>
      </c>
      <c r="D54" s="47"/>
      <c r="E54" s="47"/>
      <c r="F54" s="47"/>
      <c r="G54" s="47"/>
      <c r="H54" s="41"/>
      <c r="I54" s="41"/>
      <c r="J54" s="41"/>
      <c r="K54" s="119"/>
    </row>
    <row r="55" spans="2:11" ht="15.75">
      <c r="B55" s="40"/>
      <c r="C55" s="41" t="s">
        <v>165</v>
      </c>
      <c r="D55" s="41"/>
      <c r="E55" s="41"/>
      <c r="F55" s="41"/>
      <c r="G55" s="41"/>
      <c r="H55" s="134"/>
      <c r="I55" s="134"/>
      <c r="J55" s="134"/>
      <c r="K55" s="113">
        <v>0</v>
      </c>
    </row>
    <row r="56" spans="2:11" ht="15.75">
      <c r="B56" s="40"/>
      <c r="C56" s="44" t="s">
        <v>158</v>
      </c>
      <c r="D56" s="44"/>
      <c r="E56" s="44"/>
      <c r="F56" s="44"/>
      <c r="G56" s="44"/>
      <c r="H56" s="135"/>
      <c r="I56" s="135"/>
      <c r="J56" s="135"/>
      <c r="K56" s="120">
        <f>SUM(K52:K55)</f>
        <v>153521.65</v>
      </c>
    </row>
    <row r="57" spans="2:11" ht="15.75">
      <c r="B57" s="40"/>
      <c r="C57" s="41"/>
      <c r="D57" s="41"/>
      <c r="E57" s="41"/>
      <c r="F57" s="41"/>
      <c r="G57" s="41"/>
      <c r="H57" s="41"/>
      <c r="I57" s="41"/>
      <c r="J57" s="41"/>
      <c r="K57" s="119"/>
    </row>
    <row r="58" spans="2:11" ht="15.75">
      <c r="B58" s="40"/>
      <c r="C58" s="47" t="s">
        <v>159</v>
      </c>
      <c r="D58" s="47"/>
      <c r="E58" s="47"/>
      <c r="F58" s="47"/>
      <c r="G58" s="47"/>
      <c r="H58" s="41"/>
      <c r="I58" s="41"/>
      <c r="J58" s="41"/>
      <c r="K58" s="113"/>
    </row>
    <row r="59" spans="2:11" ht="15.75">
      <c r="B59" s="40"/>
      <c r="C59" s="41" t="s">
        <v>196</v>
      </c>
      <c r="D59" s="41"/>
      <c r="E59" s="41"/>
      <c r="F59" s="41"/>
      <c r="G59" s="41"/>
      <c r="H59" s="135"/>
      <c r="I59" s="135"/>
      <c r="J59" s="135"/>
      <c r="K59" s="113">
        <v>0</v>
      </c>
    </row>
    <row r="60" spans="2:11" ht="15.75">
      <c r="B60" s="40"/>
      <c r="C60" s="41"/>
      <c r="D60" s="41"/>
      <c r="E60" s="41"/>
      <c r="F60" s="41"/>
      <c r="G60" s="41"/>
      <c r="H60" s="57"/>
      <c r="I60" s="57"/>
      <c r="J60" s="57"/>
      <c r="K60" s="113"/>
    </row>
    <row r="61" spans="2:11" ht="16.5" thickBot="1">
      <c r="B61" s="40"/>
      <c r="C61" s="44" t="s">
        <v>162</v>
      </c>
      <c r="D61" s="44"/>
      <c r="E61" s="44"/>
      <c r="F61" s="44"/>
      <c r="G61" s="44"/>
      <c r="H61" s="41"/>
      <c r="I61" s="41"/>
      <c r="J61" s="41"/>
      <c r="K61" s="115">
        <f>SUM(K56-K59)</f>
        <v>153521.65</v>
      </c>
    </row>
    <row r="62" spans="2:11" ht="17.25" thickBot="1" thickTop="1">
      <c r="B62" s="60"/>
      <c r="C62" s="61"/>
      <c r="D62" s="61"/>
      <c r="E62" s="61"/>
      <c r="F62" s="61"/>
      <c r="G62" s="61"/>
      <c r="H62" s="62"/>
      <c r="I62" s="62"/>
      <c r="J62" s="62"/>
      <c r="K62" s="63"/>
    </row>
    <row r="63" spans="2:11" ht="16.5" thickTop="1">
      <c r="B63" s="86"/>
      <c r="C63" s="93"/>
      <c r="D63" s="93"/>
      <c r="E63" s="93"/>
      <c r="F63" s="93"/>
      <c r="G63" s="93"/>
      <c r="H63" s="87"/>
      <c r="I63" s="87"/>
      <c r="J63" s="87"/>
      <c r="K63" s="64"/>
    </row>
    <row r="64" spans="2:11" ht="15.75">
      <c r="B64" s="40"/>
      <c r="C64" s="44"/>
      <c r="D64" s="44"/>
      <c r="E64" s="44"/>
      <c r="F64" s="44"/>
      <c r="G64" s="44"/>
      <c r="H64" s="41"/>
      <c r="I64" s="41"/>
      <c r="J64" s="41"/>
      <c r="K64" s="65"/>
    </row>
    <row r="65" spans="2:11" ht="15.75">
      <c r="B65" s="152" t="s">
        <v>276</v>
      </c>
      <c r="C65" s="132"/>
      <c r="D65" s="132"/>
      <c r="E65" s="68"/>
      <c r="F65" s="132" t="s">
        <v>168</v>
      </c>
      <c r="G65" s="132"/>
      <c r="H65" s="132"/>
      <c r="I65" s="71"/>
      <c r="J65" s="68"/>
      <c r="K65" s="72" t="s">
        <v>198</v>
      </c>
    </row>
    <row r="66" spans="2:11" ht="15.75">
      <c r="B66" s="147" t="s">
        <v>170</v>
      </c>
      <c r="C66" s="133"/>
      <c r="D66" s="133"/>
      <c r="E66" s="45"/>
      <c r="F66" s="133" t="s">
        <v>199</v>
      </c>
      <c r="G66" s="133"/>
      <c r="H66" s="133"/>
      <c r="I66" s="41"/>
      <c r="K66" s="73" t="s">
        <v>172</v>
      </c>
    </row>
    <row r="67" spans="2:11" ht="15.75">
      <c r="B67" s="40"/>
      <c r="C67" s="41"/>
      <c r="D67" s="41"/>
      <c r="E67" s="45"/>
      <c r="F67" s="45"/>
      <c r="G67" s="45"/>
      <c r="H67" s="45"/>
      <c r="I67" s="41"/>
      <c r="J67" s="45"/>
      <c r="K67" s="73"/>
    </row>
    <row r="68" spans="2:11" ht="15.75">
      <c r="B68" s="100"/>
      <c r="C68" s="67" t="s">
        <v>277</v>
      </c>
      <c r="D68" s="69"/>
      <c r="E68" s="68"/>
      <c r="F68" s="132" t="s">
        <v>174</v>
      </c>
      <c r="G68" s="132"/>
      <c r="H68" s="132"/>
      <c r="I68" s="71"/>
      <c r="J68" s="68"/>
      <c r="K68" s="72" t="s">
        <v>200</v>
      </c>
    </row>
    <row r="69" spans="2:11" ht="15.75">
      <c r="B69" s="147" t="s">
        <v>176</v>
      </c>
      <c r="C69" s="133"/>
      <c r="D69" s="133"/>
      <c r="E69" s="45"/>
      <c r="F69" s="133" t="s">
        <v>178</v>
      </c>
      <c r="G69" s="133"/>
      <c r="H69" s="133"/>
      <c r="I69" s="41"/>
      <c r="K69" s="73" t="s">
        <v>178</v>
      </c>
    </row>
    <row r="70" spans="2:11" ht="15.75">
      <c r="B70" s="40"/>
      <c r="C70" s="44"/>
      <c r="D70" s="44"/>
      <c r="E70" s="44"/>
      <c r="F70" s="44"/>
      <c r="G70" s="44"/>
      <c r="H70" s="41"/>
      <c r="I70" s="41"/>
      <c r="J70" s="41"/>
      <c r="K70" s="94"/>
    </row>
    <row r="71" spans="2:11" ht="16.5" thickBot="1">
      <c r="B71" s="74"/>
      <c r="C71" s="75"/>
      <c r="D71" s="75"/>
      <c r="E71" s="75"/>
      <c r="F71" s="75"/>
      <c r="G71" s="75"/>
      <c r="H71" s="95"/>
      <c r="I71" s="96"/>
      <c r="J71" s="95"/>
      <c r="K71" s="97"/>
    </row>
  </sheetData>
  <protectedRanges>
    <protectedRange sqref="F65 J65" name="Rango1_2_1_2_1"/>
    <protectedRange sqref="J68 C68" name="Rango1_2_1_1_1_1"/>
    <protectedRange sqref="J29:J31" name="Rango1_1_1_1"/>
    <protectedRange sqref="G65" name="Rango1_2_1_3_1_1"/>
    <protectedRange sqref="F68" name="Rango1_2_1_1_2_1_1"/>
    <protectedRange sqref="K65" name="Rango1_2_1_4_1_1"/>
    <protectedRange sqref="K68" name="Rango1_2_1_1_1_1_1_1_1"/>
    <protectedRange sqref="B65" name="Rango1_2_1_2_1_2_1_1"/>
  </protectedRanges>
  <mergeCells count="26">
    <mergeCell ref="H43:J43"/>
    <mergeCell ref="B25:K25"/>
    <mergeCell ref="B2:I2"/>
    <mergeCell ref="B4:I4"/>
    <mergeCell ref="F11:I11"/>
    <mergeCell ref="F13:I13"/>
    <mergeCell ref="F14:I14"/>
    <mergeCell ref="B23:K23"/>
    <mergeCell ref="B24:K24"/>
    <mergeCell ref="C28:H28"/>
    <mergeCell ref="H34:J34"/>
    <mergeCell ref="H37:J37"/>
    <mergeCell ref="H38:J38"/>
    <mergeCell ref="B69:D69"/>
    <mergeCell ref="F69:H69"/>
    <mergeCell ref="H45:J45"/>
    <mergeCell ref="H48:J48"/>
    <mergeCell ref="H52:J52"/>
    <mergeCell ref="H55:J55"/>
    <mergeCell ref="H56:J56"/>
    <mergeCell ref="H59:J59"/>
    <mergeCell ref="B65:D65"/>
    <mergeCell ref="F65:H65"/>
    <mergeCell ref="B66:D66"/>
    <mergeCell ref="F66:H66"/>
    <mergeCell ref="F68:H6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B9A2-D998-4F17-B1A3-948353ED05CD}">
  <dimension ref="B2:K70"/>
  <sheetViews>
    <sheetView workbookViewId="0" topLeftCell="A1">
      <selection activeCell="H20" sqref="H2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0" t="s">
        <v>0</v>
      </c>
      <c r="C2" s="141"/>
      <c r="D2" s="141"/>
      <c r="E2" s="141"/>
      <c r="F2" s="141"/>
      <c r="G2" s="141"/>
      <c r="H2" s="141"/>
      <c r="I2" s="141"/>
    </row>
    <row r="3" ht="15" hidden="1"/>
    <row r="4" spans="2:9" ht="15">
      <c r="B4" s="142" t="s">
        <v>230</v>
      </c>
      <c r="C4" s="141"/>
      <c r="D4" s="141"/>
      <c r="E4" s="141"/>
      <c r="F4" s="141"/>
      <c r="G4" s="141"/>
      <c r="H4" s="141"/>
      <c r="I4" s="141"/>
    </row>
    <row r="7" spans="2:9" ht="15">
      <c r="B7" s="78" t="s">
        <v>2</v>
      </c>
      <c r="C7" s="78" t="s">
        <v>3</v>
      </c>
      <c r="D7" s="78" t="s">
        <v>4</v>
      </c>
      <c r="E7" s="78" t="s">
        <v>5</v>
      </c>
      <c r="G7" s="78" t="s">
        <v>6</v>
      </c>
      <c r="H7" s="78" t="s">
        <v>7</v>
      </c>
      <c r="I7" s="78" t="s">
        <v>8</v>
      </c>
    </row>
    <row r="8" spans="2:9" ht="15">
      <c r="B8" s="79">
        <v>45291</v>
      </c>
      <c r="C8" s="80">
        <v>0</v>
      </c>
      <c r="D8" s="80" t="s">
        <v>9</v>
      </c>
      <c r="E8" s="80"/>
      <c r="G8" s="81">
        <v>1305081.05</v>
      </c>
      <c r="H8" s="81">
        <v>1305081.05</v>
      </c>
      <c r="I8" s="81">
        <v>0</v>
      </c>
    </row>
    <row r="10" spans="6:9" ht="15">
      <c r="F10" s="143" t="s">
        <v>231</v>
      </c>
      <c r="G10" s="141"/>
      <c r="H10" s="141"/>
      <c r="I10" s="141"/>
    </row>
    <row r="12" spans="6:9" ht="15">
      <c r="F12" s="143" t="s">
        <v>232</v>
      </c>
      <c r="G12" s="141"/>
      <c r="H12" s="141"/>
      <c r="I12" s="141"/>
    </row>
    <row r="13" spans="6:9" ht="15">
      <c r="F13" s="143" t="s">
        <v>222</v>
      </c>
      <c r="G13" s="141"/>
      <c r="H13" s="141"/>
      <c r="I13" s="141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82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44" t="s">
        <v>141</v>
      </c>
      <c r="C22" s="145"/>
      <c r="D22" s="145"/>
      <c r="E22" s="145"/>
      <c r="F22" s="145"/>
      <c r="G22" s="145"/>
      <c r="H22" s="145"/>
      <c r="I22" s="145"/>
      <c r="J22" s="145"/>
      <c r="K22" s="146"/>
    </row>
    <row r="23" spans="2:11" ht="15">
      <c r="B23" s="136" t="s">
        <v>233</v>
      </c>
      <c r="C23" s="137"/>
      <c r="D23" s="137"/>
      <c r="E23" s="137"/>
      <c r="F23" s="137"/>
      <c r="G23" s="137"/>
      <c r="H23" s="137"/>
      <c r="I23" s="137"/>
      <c r="J23" s="137"/>
      <c r="K23" s="138"/>
    </row>
    <row r="24" spans="2:11" ht="15.75" customHeight="1">
      <c r="B24" s="149" t="s">
        <v>234</v>
      </c>
      <c r="C24" s="150"/>
      <c r="D24" s="150"/>
      <c r="E24" s="150"/>
      <c r="F24" s="150"/>
      <c r="G24" s="150"/>
      <c r="H24" s="150"/>
      <c r="I24" s="150"/>
      <c r="J24" s="150"/>
      <c r="K24" s="151"/>
    </row>
    <row r="25" spans="2:11" ht="15.75">
      <c r="B25" s="16"/>
      <c r="C25" s="17"/>
      <c r="D25" s="17"/>
      <c r="E25" s="17"/>
      <c r="F25" s="17"/>
      <c r="G25" s="17"/>
      <c r="H25" s="17"/>
      <c r="I25" s="17"/>
      <c r="J25" s="17"/>
      <c r="K25" s="18"/>
    </row>
    <row r="26" spans="2:11" ht="15.75">
      <c r="B26" s="10"/>
      <c r="C26" s="19" t="s">
        <v>144</v>
      </c>
      <c r="D26" s="19"/>
      <c r="E26" s="19"/>
      <c r="F26" s="19"/>
      <c r="G26" s="19"/>
      <c r="H26" s="19"/>
      <c r="I26" s="19"/>
      <c r="J26" s="19"/>
      <c r="K26" s="20"/>
    </row>
    <row r="27" spans="2:11" ht="15.75">
      <c r="B27" s="10"/>
      <c r="C27" s="21" t="s">
        <v>235</v>
      </c>
      <c r="D27" s="21"/>
      <c r="E27" s="22"/>
      <c r="F27" s="22"/>
      <c r="G27" s="22"/>
      <c r="H27" s="22"/>
      <c r="I27" s="21" t="s">
        <v>146</v>
      </c>
      <c r="J27" s="21"/>
      <c r="K27" s="23" t="s">
        <v>236</v>
      </c>
    </row>
    <row r="28" spans="2:11" ht="15.75">
      <c r="B28" s="10"/>
      <c r="C28" s="24" t="s">
        <v>148</v>
      </c>
      <c r="D28" s="25" t="s">
        <v>149</v>
      </c>
      <c r="E28" s="26"/>
      <c r="F28" s="83"/>
      <c r="G28" s="32"/>
      <c r="H28" s="84"/>
      <c r="I28" s="24"/>
      <c r="J28" s="27"/>
      <c r="K28" s="85"/>
    </row>
    <row r="29" spans="2:11" ht="15.75">
      <c r="B29" s="10"/>
      <c r="C29" s="24" t="s">
        <v>150</v>
      </c>
      <c r="D29" s="30"/>
      <c r="E29" s="31"/>
      <c r="F29" s="27"/>
      <c r="G29" s="32"/>
      <c r="H29" s="24" t="s">
        <v>237</v>
      </c>
      <c r="I29" s="24"/>
      <c r="J29" s="27"/>
      <c r="K29" s="29"/>
    </row>
    <row r="30" spans="2:11" ht="16.5" thickBot="1">
      <c r="B30" s="10"/>
      <c r="C30" s="24"/>
      <c r="D30" s="30"/>
      <c r="E30" s="31"/>
      <c r="F30" s="27"/>
      <c r="G30" s="28"/>
      <c r="H30" s="24"/>
      <c r="I30" s="24"/>
      <c r="J30" s="27"/>
      <c r="K30" s="29"/>
    </row>
    <row r="31" spans="2:11" ht="16.5" thickTop="1">
      <c r="B31" s="86"/>
      <c r="C31" s="87"/>
      <c r="D31" s="87"/>
      <c r="E31" s="87"/>
      <c r="F31" s="87"/>
      <c r="G31" s="87"/>
      <c r="H31" s="87"/>
      <c r="I31" s="87"/>
      <c r="J31" s="87"/>
      <c r="K31" s="88"/>
    </row>
    <row r="32" spans="2:11" ht="15.75">
      <c r="B32" s="40"/>
      <c r="C32" s="41"/>
      <c r="D32" s="41"/>
      <c r="E32" s="41"/>
      <c r="F32" s="41"/>
      <c r="G32" s="41"/>
      <c r="H32" s="41"/>
      <c r="I32" s="41"/>
      <c r="J32" s="41"/>
      <c r="K32" s="43" t="s">
        <v>152</v>
      </c>
    </row>
    <row r="33" spans="2:11" ht="15.75">
      <c r="B33" s="40"/>
      <c r="C33" s="44" t="s">
        <v>153</v>
      </c>
      <c r="D33" s="44"/>
      <c r="E33" s="44"/>
      <c r="F33" s="44"/>
      <c r="G33" s="44"/>
      <c r="H33" s="134"/>
      <c r="I33" s="134"/>
      <c r="J33" s="134"/>
      <c r="K33" s="46">
        <v>0</v>
      </c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6"/>
    </row>
    <row r="35" spans="2:11" ht="15.75">
      <c r="B35" s="40"/>
      <c r="C35" s="47" t="s">
        <v>154</v>
      </c>
      <c r="D35" s="47"/>
      <c r="E35" s="47"/>
      <c r="F35" s="47"/>
      <c r="G35" s="47"/>
      <c r="H35" s="41"/>
      <c r="I35" s="41"/>
      <c r="J35" s="41"/>
      <c r="K35" s="46"/>
    </row>
    <row r="36" spans="2:11" ht="15.75">
      <c r="B36" s="40"/>
      <c r="C36" s="41" t="s">
        <v>227</v>
      </c>
      <c r="D36" s="41"/>
      <c r="E36" s="41"/>
      <c r="F36" s="41"/>
      <c r="G36" s="41"/>
      <c r="H36" s="139"/>
      <c r="I36" s="139"/>
      <c r="J36" s="139"/>
      <c r="K36" s="46">
        <v>0</v>
      </c>
    </row>
    <row r="37" spans="2:11" ht="15.75">
      <c r="B37" s="40"/>
      <c r="C37" s="41" t="s">
        <v>192</v>
      </c>
      <c r="D37" s="41"/>
      <c r="E37" s="41"/>
      <c r="F37" s="41"/>
      <c r="G37" s="41"/>
      <c r="H37" s="134"/>
      <c r="I37" s="134"/>
      <c r="J37" s="134"/>
      <c r="K37" s="46"/>
    </row>
    <row r="38" spans="2:11" ht="15.75">
      <c r="B38" s="40"/>
      <c r="C38" s="41"/>
      <c r="D38" s="41"/>
      <c r="E38" s="41"/>
      <c r="F38" s="41"/>
      <c r="G38" s="41"/>
      <c r="H38" s="45"/>
      <c r="I38" s="45"/>
      <c r="J38" s="45"/>
      <c r="K38" s="46"/>
    </row>
    <row r="39" spans="2:11" ht="15.75">
      <c r="B39" s="40"/>
      <c r="C39" s="44" t="s">
        <v>158</v>
      </c>
      <c r="D39" s="44"/>
      <c r="E39" s="44"/>
      <c r="F39" s="44"/>
      <c r="G39" s="44"/>
      <c r="H39" s="41"/>
      <c r="I39" s="41"/>
      <c r="J39" s="41"/>
      <c r="K39" s="89">
        <f>+K33+K36</f>
        <v>0</v>
      </c>
    </row>
    <row r="40" spans="2:11" ht="15.75">
      <c r="B40" s="40"/>
      <c r="C40" s="41"/>
      <c r="D40" s="41"/>
      <c r="E40" s="41"/>
      <c r="F40" s="41"/>
      <c r="G40" s="41"/>
      <c r="H40" s="41"/>
      <c r="I40" s="41"/>
      <c r="J40" s="41"/>
      <c r="K40" s="46"/>
    </row>
    <row r="41" spans="2:11" ht="15.75">
      <c r="B41" s="40"/>
      <c r="C41" s="47" t="s">
        <v>159</v>
      </c>
      <c r="D41" s="47"/>
      <c r="E41" s="47"/>
      <c r="F41" s="47"/>
      <c r="G41" s="47"/>
      <c r="H41" s="41"/>
      <c r="I41" s="41"/>
      <c r="J41" s="41"/>
      <c r="K41" s="46"/>
    </row>
    <row r="42" spans="2:11" ht="15.75">
      <c r="B42" s="40"/>
      <c r="C42" s="41" t="s">
        <v>193</v>
      </c>
      <c r="D42" s="41"/>
      <c r="E42" s="41"/>
      <c r="F42" s="41"/>
      <c r="G42" s="41"/>
      <c r="H42" s="134"/>
      <c r="I42" s="134"/>
      <c r="J42" s="134"/>
      <c r="K42" s="46"/>
    </row>
    <row r="43" spans="2:11" ht="15.75">
      <c r="B43" s="40"/>
      <c r="C43" s="41" t="s">
        <v>228</v>
      </c>
      <c r="D43" s="41"/>
      <c r="E43" s="41"/>
      <c r="F43" s="41"/>
      <c r="G43" s="41"/>
      <c r="H43" s="45"/>
      <c r="I43" s="45"/>
      <c r="J43" s="45"/>
      <c r="K43" s="46">
        <v>0</v>
      </c>
    </row>
    <row r="44" spans="2:11" ht="15.75">
      <c r="B44" s="40"/>
      <c r="C44" s="41" t="s">
        <v>161</v>
      </c>
      <c r="D44" s="41"/>
      <c r="E44" s="41"/>
      <c r="F44" s="41"/>
      <c r="G44" s="41"/>
      <c r="H44" s="134"/>
      <c r="I44" s="134"/>
      <c r="J44" s="134"/>
      <c r="K44" s="46"/>
    </row>
    <row r="45" spans="2:11" ht="15.75">
      <c r="B45" s="40"/>
      <c r="C45" s="41" t="s">
        <v>195</v>
      </c>
      <c r="D45" s="41"/>
      <c r="E45" s="41"/>
      <c r="F45" s="41"/>
      <c r="G45" s="41"/>
      <c r="H45" s="45"/>
      <c r="I45" s="45"/>
      <c r="J45" s="45"/>
      <c r="K45" s="46"/>
    </row>
    <row r="46" spans="2:11" ht="15.75">
      <c r="B46" s="40"/>
      <c r="C46" s="41"/>
      <c r="D46" s="41"/>
      <c r="E46" s="41"/>
      <c r="F46" s="41"/>
      <c r="G46" s="41"/>
      <c r="H46" s="45"/>
      <c r="I46" s="45"/>
      <c r="J46" s="45"/>
      <c r="K46" s="46"/>
    </row>
    <row r="47" spans="2:11" ht="16.5" thickBot="1">
      <c r="B47" s="40"/>
      <c r="C47" s="44" t="s">
        <v>162</v>
      </c>
      <c r="D47" s="44"/>
      <c r="E47" s="44"/>
      <c r="F47" s="44"/>
      <c r="G47" s="44"/>
      <c r="H47" s="134"/>
      <c r="I47" s="134"/>
      <c r="J47" s="134"/>
      <c r="K47" s="52">
        <f>+K39-K42-K43</f>
        <v>0</v>
      </c>
    </row>
    <row r="48" spans="2:11" ht="16.5" thickTop="1">
      <c r="B48" s="40"/>
      <c r="C48" s="90"/>
      <c r="D48" s="90"/>
      <c r="E48" s="90"/>
      <c r="F48" s="90"/>
      <c r="G48" s="90"/>
      <c r="H48" s="90"/>
      <c r="I48" s="90"/>
      <c r="J48" s="90"/>
      <c r="K48" s="91"/>
    </row>
    <row r="49" spans="2:11" ht="15.75">
      <c r="B49" s="40"/>
      <c r="C49" s="41"/>
      <c r="D49" s="41"/>
      <c r="E49" s="41"/>
      <c r="F49" s="41"/>
      <c r="G49" s="41"/>
      <c r="H49" s="41"/>
      <c r="I49" s="41"/>
      <c r="J49" s="41"/>
      <c r="K49" s="42"/>
    </row>
    <row r="50" spans="2:11" ht="15.75">
      <c r="B50" s="40"/>
      <c r="C50" s="41"/>
      <c r="D50" s="41"/>
      <c r="E50" s="41"/>
      <c r="F50" s="41"/>
      <c r="G50" s="41"/>
      <c r="H50" s="41"/>
      <c r="I50" s="41"/>
      <c r="J50" s="41"/>
      <c r="K50" s="43" t="s">
        <v>163</v>
      </c>
    </row>
    <row r="51" spans="2:11" ht="15.75">
      <c r="B51" s="40"/>
      <c r="C51" s="44" t="s">
        <v>164</v>
      </c>
      <c r="D51" s="44"/>
      <c r="E51" s="44"/>
      <c r="F51" s="44"/>
      <c r="G51" s="44"/>
      <c r="H51" s="134"/>
      <c r="I51" s="134"/>
      <c r="J51" s="134"/>
      <c r="K51" s="46">
        <v>0</v>
      </c>
    </row>
    <row r="52" spans="2:11" ht="15.75">
      <c r="B52" s="40"/>
      <c r="C52" s="44"/>
      <c r="D52" s="44"/>
      <c r="E52" s="44"/>
      <c r="F52" s="44"/>
      <c r="G52" s="44"/>
      <c r="H52" s="45"/>
      <c r="I52" s="45"/>
      <c r="J52" s="45"/>
      <c r="K52" s="46"/>
    </row>
    <row r="53" spans="2:11" ht="15.75">
      <c r="B53" s="40"/>
      <c r="C53" s="47" t="s">
        <v>154</v>
      </c>
      <c r="D53" s="47"/>
      <c r="E53" s="47"/>
      <c r="F53" s="47"/>
      <c r="G53" s="47"/>
      <c r="H53" s="41"/>
      <c r="I53" s="41"/>
      <c r="J53" s="41"/>
      <c r="K53" s="54"/>
    </row>
    <row r="54" spans="2:11" ht="15.75">
      <c r="B54" s="40"/>
      <c r="C54" s="41" t="s">
        <v>165</v>
      </c>
      <c r="D54" s="41"/>
      <c r="E54" s="41"/>
      <c r="F54" s="41"/>
      <c r="G54" s="41"/>
      <c r="H54" s="134"/>
      <c r="I54" s="134"/>
      <c r="J54" s="134"/>
      <c r="K54" s="46">
        <v>0</v>
      </c>
    </row>
    <row r="55" spans="2:11" ht="15.75">
      <c r="B55" s="40"/>
      <c r="C55" s="44" t="s">
        <v>158</v>
      </c>
      <c r="D55" s="44"/>
      <c r="E55" s="44"/>
      <c r="F55" s="44"/>
      <c r="G55" s="44"/>
      <c r="H55" s="135"/>
      <c r="I55" s="135"/>
      <c r="J55" s="135"/>
      <c r="K55" s="92">
        <f>SUM(K51:K54)</f>
        <v>0</v>
      </c>
    </row>
    <row r="56" spans="2:11" ht="15.75">
      <c r="B56" s="40"/>
      <c r="C56" s="41"/>
      <c r="D56" s="41"/>
      <c r="E56" s="41"/>
      <c r="F56" s="41"/>
      <c r="G56" s="41"/>
      <c r="H56" s="41"/>
      <c r="I56" s="41"/>
      <c r="J56" s="41"/>
      <c r="K56" s="54"/>
    </row>
    <row r="57" spans="2:11" ht="15.75">
      <c r="B57" s="40"/>
      <c r="C57" s="47" t="s">
        <v>159</v>
      </c>
      <c r="D57" s="47"/>
      <c r="E57" s="47"/>
      <c r="F57" s="47"/>
      <c r="G57" s="47"/>
      <c r="H57" s="41"/>
      <c r="I57" s="41"/>
      <c r="J57" s="41"/>
      <c r="K57" s="46"/>
    </row>
    <row r="58" spans="2:11" ht="15.75">
      <c r="B58" s="40"/>
      <c r="C58" s="41" t="s">
        <v>238</v>
      </c>
      <c r="D58" s="41"/>
      <c r="E58" s="41"/>
      <c r="F58" s="41"/>
      <c r="G58" s="41"/>
      <c r="H58" s="135"/>
      <c r="I58" s="135"/>
      <c r="J58" s="135"/>
      <c r="K58" s="46">
        <v>0</v>
      </c>
    </row>
    <row r="59" spans="2:11" ht="15.75">
      <c r="B59" s="40"/>
      <c r="C59" s="41"/>
      <c r="D59" s="41"/>
      <c r="E59" s="41"/>
      <c r="F59" s="41"/>
      <c r="G59" s="41"/>
      <c r="H59" s="57"/>
      <c r="I59" s="57"/>
      <c r="J59" s="57"/>
      <c r="K59" s="46"/>
    </row>
    <row r="60" spans="2:11" ht="16.5" thickBot="1">
      <c r="B60" s="40"/>
      <c r="C60" s="44" t="s">
        <v>162</v>
      </c>
      <c r="D60" s="44"/>
      <c r="E60" s="44"/>
      <c r="F60" s="44"/>
      <c r="G60" s="44"/>
      <c r="H60" s="41"/>
      <c r="I60" s="41"/>
      <c r="J60" s="41"/>
      <c r="K60" s="52">
        <f>SUM(K55-K58)</f>
        <v>0</v>
      </c>
    </row>
    <row r="61" spans="2:11" ht="17.25" thickBot="1" thickTop="1">
      <c r="B61" s="60"/>
      <c r="C61" s="61"/>
      <c r="D61" s="61"/>
      <c r="E61" s="61"/>
      <c r="F61" s="61"/>
      <c r="G61" s="61"/>
      <c r="H61" s="62"/>
      <c r="I61" s="62"/>
      <c r="J61" s="62"/>
      <c r="K61" s="63"/>
    </row>
    <row r="62" spans="2:11" ht="16.5" thickTop="1">
      <c r="B62" s="86"/>
      <c r="C62" s="93"/>
      <c r="D62" s="93"/>
      <c r="E62" s="93"/>
      <c r="F62" s="93"/>
      <c r="G62" s="93"/>
      <c r="H62" s="87"/>
      <c r="I62" s="87"/>
      <c r="J62" s="87"/>
      <c r="K62" s="64"/>
    </row>
    <row r="63" spans="2:11" ht="15.75">
      <c r="B63" s="40"/>
      <c r="C63" s="44"/>
      <c r="D63" s="44"/>
      <c r="E63" s="44"/>
      <c r="F63" s="44"/>
      <c r="G63" s="44"/>
      <c r="H63" s="41"/>
      <c r="I63" s="41"/>
      <c r="J63" s="41"/>
      <c r="K63" s="65"/>
    </row>
    <row r="64" spans="2:11" ht="15.75">
      <c r="B64" s="152" t="s">
        <v>167</v>
      </c>
      <c r="C64" s="132"/>
      <c r="D64" s="132"/>
      <c r="E64" s="68"/>
      <c r="F64" s="132" t="s">
        <v>168</v>
      </c>
      <c r="G64" s="132"/>
      <c r="H64" s="132"/>
      <c r="I64" s="71"/>
      <c r="J64" s="67"/>
      <c r="K64" s="72" t="s">
        <v>239</v>
      </c>
    </row>
    <row r="65" spans="2:11" ht="15.75">
      <c r="B65" s="147" t="s">
        <v>170</v>
      </c>
      <c r="C65" s="133"/>
      <c r="D65" s="133"/>
      <c r="E65" s="45"/>
      <c r="F65" s="133" t="s">
        <v>199</v>
      </c>
      <c r="G65" s="133"/>
      <c r="H65" s="133"/>
      <c r="I65" s="41"/>
      <c r="J65" s="134" t="s">
        <v>172</v>
      </c>
      <c r="K65" s="148"/>
    </row>
    <row r="66" spans="2:11" ht="15.75">
      <c r="B66" s="40"/>
      <c r="C66" s="41"/>
      <c r="D66" s="41"/>
      <c r="E66" s="45"/>
      <c r="F66" s="45"/>
      <c r="G66" s="45"/>
      <c r="H66" s="45"/>
      <c r="I66" s="41"/>
      <c r="J66" s="45"/>
      <c r="K66" s="73"/>
    </row>
    <row r="67" spans="2:11" ht="15.75">
      <c r="B67" s="100"/>
      <c r="C67" s="69" t="s">
        <v>173</v>
      </c>
      <c r="D67" s="69"/>
      <c r="E67" s="68"/>
      <c r="F67" s="132" t="s">
        <v>174</v>
      </c>
      <c r="G67" s="132"/>
      <c r="H67" s="132"/>
      <c r="I67" s="71"/>
      <c r="J67" s="67"/>
      <c r="K67" s="72" t="s">
        <v>200</v>
      </c>
    </row>
    <row r="68" spans="2:11" ht="15.75">
      <c r="B68" s="147" t="s">
        <v>176</v>
      </c>
      <c r="C68" s="133"/>
      <c r="D68" s="133"/>
      <c r="E68" s="45"/>
      <c r="F68" s="133" t="s">
        <v>178</v>
      </c>
      <c r="G68" s="133"/>
      <c r="H68" s="133"/>
      <c r="I68" s="41"/>
      <c r="J68" s="134" t="s">
        <v>178</v>
      </c>
      <c r="K68" s="148"/>
    </row>
    <row r="69" spans="2:11" ht="15.75">
      <c r="B69" s="40"/>
      <c r="C69" s="44"/>
      <c r="D69" s="44"/>
      <c r="E69" s="44"/>
      <c r="F69" s="44"/>
      <c r="G69" s="44"/>
      <c r="H69" s="41"/>
      <c r="I69" s="41"/>
      <c r="J69" s="41"/>
      <c r="K69" s="94"/>
    </row>
    <row r="70" spans="2:11" ht="16.5" thickBot="1">
      <c r="B70" s="74"/>
      <c r="C70" s="75"/>
      <c r="D70" s="75"/>
      <c r="E70" s="75"/>
      <c r="F70" s="75"/>
      <c r="G70" s="75"/>
      <c r="H70" s="95"/>
      <c r="I70" s="96"/>
      <c r="J70" s="95"/>
      <c r="K70" s="97"/>
    </row>
  </sheetData>
  <protectedRanges>
    <protectedRange sqref="F64 J64" name="Rango1_2_1_2_1"/>
    <protectedRange sqref="J67 C67" name="Rango1_2_1_1_1_1"/>
    <protectedRange sqref="J28:J30" name="Rango1_1_1_1"/>
    <protectedRange sqref="G64" name="Rango1_2_1_3_1_1"/>
    <protectedRange sqref="F67" name="Rango1_2_1_1_2_1_1"/>
    <protectedRange sqref="K64" name="Rango1_2_1_4_1_1"/>
    <protectedRange sqref="K67" name="Rango1_2_1_1_1_1_1_1_1"/>
    <protectedRange sqref="B64" name="Rango1_2_1_2_1_2_1_1"/>
  </protectedRanges>
  <mergeCells count="27">
    <mergeCell ref="B22:K22"/>
    <mergeCell ref="B2:I2"/>
    <mergeCell ref="B4:I4"/>
    <mergeCell ref="F10:I10"/>
    <mergeCell ref="F12:I12"/>
    <mergeCell ref="F13:I13"/>
    <mergeCell ref="B23:K23"/>
    <mergeCell ref="H33:J33"/>
    <mergeCell ref="H36:J36"/>
    <mergeCell ref="H37:J37"/>
    <mergeCell ref="H42:J42"/>
    <mergeCell ref="B68:D68"/>
    <mergeCell ref="F68:H68"/>
    <mergeCell ref="J68:K68"/>
    <mergeCell ref="B24:K24"/>
    <mergeCell ref="B64:D64"/>
    <mergeCell ref="F64:H64"/>
    <mergeCell ref="B65:D65"/>
    <mergeCell ref="F65:H65"/>
    <mergeCell ref="J65:K65"/>
    <mergeCell ref="F67:H67"/>
    <mergeCell ref="H44:J44"/>
    <mergeCell ref="H47:J47"/>
    <mergeCell ref="H51:J51"/>
    <mergeCell ref="H54:J54"/>
    <mergeCell ref="H55:J55"/>
    <mergeCell ref="H58:J5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2024-02-02T16:21:13Z</dcterms:modified>
  <cp:category/>
  <cp:version/>
  <cp:contentType/>
  <cp:contentStatus/>
</cp:coreProperties>
</file>