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0730" windowHeight="11160" activeTab="0"/>
  </bookViews>
  <sheets>
    <sheet name="Tercer Trimestre 202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<sst xmlns="http://schemas.openxmlformats.org/spreadsheetml/2006/main" count="40" uniqueCount="40">
  <si>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MINISTERIO DE INDUSTRIA, COMERCIO Y MIPYMES</t>
  </si>
  <si>
    <t>DIRECCIÓN DE COMBUSTIBLES</t>
  </si>
  <si>
    <t xml:space="preserve">CONSUMO NACIONAL TOTAL DE COMBUSTIBLES </t>
  </si>
  <si>
    <t>(Valores expresados en Galones)</t>
  </si>
  <si>
    <t xml:space="preserve">PRODUCTOS </t>
  </si>
  <si>
    <t>Julio</t>
  </si>
  <si>
    <t>Agosto</t>
  </si>
  <si>
    <t>Septiembre</t>
  </si>
  <si>
    <t>Octubre</t>
  </si>
  <si>
    <t>Noviembre</t>
  </si>
  <si>
    <t>Diciembre</t>
  </si>
  <si>
    <t>Total</t>
  </si>
  <si>
    <t>PROMEDIO
MENSUAL</t>
  </si>
  <si>
    <t>PROM. SEM.</t>
  </si>
  <si>
    <t>PROM. DIARIO</t>
  </si>
  <si>
    <t xml:space="preserve">G L P  </t>
  </si>
  <si>
    <t>GASOLINA PREMIUM</t>
  </si>
  <si>
    <t>GASOLINA REGULAR</t>
  </si>
  <si>
    <t>KEROSENE</t>
  </si>
  <si>
    <t>AVTUR</t>
  </si>
  <si>
    <t>GASOIL REGULAR</t>
  </si>
  <si>
    <t>GASOIL GENERACION INTERC.</t>
  </si>
  <si>
    <t>GASOIL GENERACION NO INTERC.</t>
  </si>
  <si>
    <t>GASOIL OPTIMO</t>
  </si>
  <si>
    <t>FUEL OIL AREA DE CARGA</t>
  </si>
  <si>
    <t>FUEL OIL EXONERADO ZONAS FRANCAS</t>
  </si>
  <si>
    <t>FUEL OIL GENERACION INTERC.</t>
  </si>
  <si>
    <t>FUEL OIL GENERACION NO INTERC.</t>
  </si>
  <si>
    <t>FUEL OIL 1% AZUFRE</t>
  </si>
  <si>
    <t xml:space="preserve">TOTAL GENERAL </t>
  </si>
  <si>
    <t>FUENTES:</t>
  </si>
  <si>
    <t>MERCADO DE LOS COMBUSTIBLES DE LA REPUBLICA DOMINICANA.</t>
  </si>
  <si>
    <t>NOTA IMPORTANTE:</t>
  </si>
  <si>
    <t xml:space="preserve">1- ESTAS INFORMACIONES PUEDEN ESTAR SUJETAS A CAMBIOS FUTUROS QUE NOS SUMINISTREN LAS EMPRESAS, POSTERIORMENTE A LAS </t>
  </si>
  <si>
    <t>FECHAS DE PUBLICACIONES DEL MICM.</t>
  </si>
  <si>
    <t>REVISADO POR:</t>
  </si>
  <si>
    <t>PERIODO: SERIE JULIO - SEPTIEMBRE DE 2021</t>
  </si>
  <si>
    <t>APROBADO POR:</t>
  </si>
  <si>
    <t>JUAN ANTONIO CHAIN HASBUN - ENC.</t>
  </si>
  <si>
    <t xml:space="preserve">DIOMEDES FELIZ - 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</si>
</sst>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0_);\(#,##0.00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u val="single"/>
      <sz val="8"/>
      <color theme="1"/>
      <name val="Arial"/>
      <family val="2"/>
    </font>
    <font>
      <b/>
      <sz val="7"/>
      <color theme="1"/>
      <name val="Arial"/>
      <family val="2"/>
    </font>
    <font>
      <b/>
      <u val="single"/>
      <sz val="7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8DB4E3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5" fillId="0" borderId="0">
      <alignment/>
      <protection/>
    </xf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64" fontId="6" fillId="0" borderId="5" xfId="21" applyFont="1" applyBorder="1" applyAlignment="1" quotePrefix="1">
      <alignment horizontal="left" vertical="center"/>
      <protection/>
    </xf>
    <xf numFmtId="3" fontId="0" fillId="0" borderId="5" xfId="0" applyNumberFormat="1" applyBorder="1"/>
    <xf numFmtId="3" fontId="4" fillId="0" borderId="5" xfId="0" applyNumberFormat="1" applyFont="1" applyBorder="1"/>
    <xf numFmtId="0" fontId="0" fillId="0" borderId="0" xfId="20" applyNumberFormat="1" applyFont="1"/>
    <xf numFmtId="3" fontId="4" fillId="0" borderId="6" xfId="0" applyNumberFormat="1" applyFont="1" applyBorder="1"/>
    <xf numFmtId="44" fontId="0" fillId="0" borderId="0" xfId="20" applyFont="1" applyBorder="1"/>
    <xf numFmtId="164" fontId="6" fillId="0" borderId="6" xfId="21" applyFont="1" applyBorder="1" applyAlignment="1" quotePrefix="1">
      <alignment horizontal="left" vertical="center"/>
      <protection/>
    </xf>
    <xf numFmtId="164" fontId="6" fillId="0" borderId="6" xfId="21" applyFont="1" applyBorder="1" applyAlignment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3" fontId="4" fillId="2" borderId="7" xfId="0" applyNumberFormat="1" applyFont="1" applyFill="1" applyBorder="1"/>
    <xf numFmtId="0" fontId="7" fillId="0" borderId="0" xfId="0" applyFont="1" applyAlignment="1">
      <alignment vertical="center"/>
    </xf>
    <xf numFmtId="3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_ENTERDA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95250</xdr:rowOff>
    </xdr:from>
    <xdr:to>
      <xdr:col>1</xdr:col>
      <xdr:colOff>800100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704850" cy="4762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%202021\ESTADISTICAS%20MES%20DE%20SEPT.%202021\CONS.%20TOTAL%20NAC.%20DE%20COMBUSTS.%20SECTOR%20CIAS.%20SEPTIEMBRE%20D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 X CIA.2021"/>
      <sheetName val="GRAF.PRINCIPS.PRODS.2021"/>
      <sheetName val="CONS. VTAS TOTS. CIAS 2021"/>
      <sheetName val="VOL.MIN.Y MAX. 9 MESES"/>
      <sheetName val="REFIDOMSA"/>
      <sheetName val="COASTAL"/>
      <sheetName val="V ENERGY"/>
      <sheetName val="ESSO "/>
      <sheetName val="TEXACO"/>
      <sheetName val="INTERQUIMICA"/>
    </sheetNames>
    <sheetDataSet>
      <sheetData sheetId="0">
        <row r="45">
          <cell r="B45" t="str">
            <v>2- TODOS LOS VOLUMENES DE CADA EMPRESA FUERON CORTADOS AL 30/09/2021.</v>
          </cell>
        </row>
      </sheetData>
      <sheetData sheetId="1"/>
      <sheetData sheetId="2"/>
      <sheetData sheetId="3"/>
      <sheetData sheetId="4">
        <row r="7">
          <cell r="I7">
            <v>15989071</v>
          </cell>
          <cell r="J7">
            <v>15815731.260000004</v>
          </cell>
          <cell r="K7">
            <v>15557911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15430842</v>
          </cell>
          <cell r="J8">
            <v>15282552.599999998</v>
          </cell>
          <cell r="K8">
            <v>15255567</v>
          </cell>
          <cell r="L8">
            <v>0</v>
          </cell>
          <cell r="M8">
            <v>0</v>
          </cell>
          <cell r="N8">
            <v>0</v>
          </cell>
        </row>
        <row r="9">
          <cell r="I9">
            <v>10906338</v>
          </cell>
          <cell r="J9">
            <v>10849092.24</v>
          </cell>
          <cell r="K9">
            <v>9844476</v>
          </cell>
          <cell r="L9">
            <v>0</v>
          </cell>
          <cell r="M9">
            <v>0</v>
          </cell>
          <cell r="N9">
            <v>0</v>
          </cell>
        </row>
        <row r="10">
          <cell r="I10">
            <v>243850</v>
          </cell>
          <cell r="J10">
            <v>156670.91999999998</v>
          </cell>
          <cell r="K10">
            <v>155809</v>
          </cell>
          <cell r="L10">
            <v>0</v>
          </cell>
          <cell r="M10">
            <v>0</v>
          </cell>
          <cell r="N10">
            <v>0</v>
          </cell>
        </row>
        <row r="11">
          <cell r="I11">
            <v>5553801</v>
          </cell>
          <cell r="J11">
            <v>4973206.98</v>
          </cell>
          <cell r="K11">
            <v>4621666</v>
          </cell>
          <cell r="L11">
            <v>0</v>
          </cell>
          <cell r="M11">
            <v>0</v>
          </cell>
          <cell r="N11">
            <v>0</v>
          </cell>
        </row>
        <row r="12">
          <cell r="I12">
            <v>16304878</v>
          </cell>
          <cell r="J12">
            <v>15800092.559999999</v>
          </cell>
          <cell r="K12">
            <v>19490391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122253</v>
          </cell>
          <cell r="J13">
            <v>1062671.4</v>
          </cell>
          <cell r="K13">
            <v>1181652</v>
          </cell>
          <cell r="L13">
            <v>0</v>
          </cell>
          <cell r="M13">
            <v>0</v>
          </cell>
          <cell r="N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I15">
            <v>6608733</v>
          </cell>
          <cell r="J15">
            <v>6104541.9799999995</v>
          </cell>
          <cell r="K15">
            <v>6099739</v>
          </cell>
          <cell r="L15">
            <v>0</v>
          </cell>
          <cell r="M15">
            <v>0</v>
          </cell>
          <cell r="N15">
            <v>0</v>
          </cell>
        </row>
        <row r="16">
          <cell r="I16">
            <v>8518530</v>
          </cell>
          <cell r="J16">
            <v>9695855.820000002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368821</v>
          </cell>
          <cell r="J17">
            <v>169664.02</v>
          </cell>
          <cell r="L17">
            <v>0</v>
          </cell>
          <cell r="M17">
            <v>0</v>
          </cell>
          <cell r="N17">
            <v>0</v>
          </cell>
        </row>
        <row r="18">
          <cell r="I18">
            <v>1339728</v>
          </cell>
          <cell r="J18">
            <v>1156829.52</v>
          </cell>
          <cell r="K18">
            <v>1215221</v>
          </cell>
          <cell r="L18">
            <v>0</v>
          </cell>
          <cell r="M18">
            <v>0</v>
          </cell>
          <cell r="N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</sheetData>
      <sheetData sheetId="5">
        <row r="7">
          <cell r="I7">
            <v>26367012</v>
          </cell>
          <cell r="J7">
            <v>26097412</v>
          </cell>
          <cell r="K7">
            <v>25175388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1130790</v>
          </cell>
          <cell r="J8">
            <v>1216326</v>
          </cell>
          <cell r="K8">
            <v>1170928</v>
          </cell>
          <cell r="L8">
            <v>0</v>
          </cell>
          <cell r="M8">
            <v>0</v>
          </cell>
          <cell r="N8">
            <v>0</v>
          </cell>
        </row>
        <row r="9">
          <cell r="I9">
            <v>610438</v>
          </cell>
          <cell r="J9">
            <v>695732</v>
          </cell>
          <cell r="K9">
            <v>610660</v>
          </cell>
          <cell r="L9">
            <v>0</v>
          </cell>
          <cell r="M9">
            <v>0</v>
          </cell>
          <cell r="N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I12">
            <v>1496307</v>
          </cell>
          <cell r="J12">
            <v>1618105</v>
          </cell>
          <cell r="K12">
            <v>1501351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35586</v>
          </cell>
          <cell r="J13">
            <v>23750</v>
          </cell>
          <cell r="K13">
            <v>11874</v>
          </cell>
          <cell r="L13">
            <v>0</v>
          </cell>
          <cell r="M13">
            <v>0</v>
          </cell>
          <cell r="N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I15">
            <v>523081</v>
          </cell>
          <cell r="J15">
            <v>576732</v>
          </cell>
          <cell r="K15">
            <v>589270</v>
          </cell>
          <cell r="L15">
            <v>0</v>
          </cell>
          <cell r="M15">
            <v>0</v>
          </cell>
          <cell r="N15">
            <v>0</v>
          </cell>
        </row>
        <row r="16"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</sheetData>
      <sheetData sheetId="6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5349916</v>
          </cell>
          <cell r="J8">
            <v>4612127</v>
          </cell>
          <cell r="K8">
            <v>4435443</v>
          </cell>
          <cell r="L8">
            <v>0</v>
          </cell>
          <cell r="M8">
            <v>0</v>
          </cell>
          <cell r="N8">
            <v>0</v>
          </cell>
        </row>
        <row r="9">
          <cell r="I9">
            <v>2235137</v>
          </cell>
          <cell r="J9">
            <v>2088528</v>
          </cell>
          <cell r="K9">
            <v>2109566</v>
          </cell>
          <cell r="L9">
            <v>0</v>
          </cell>
          <cell r="M9">
            <v>0</v>
          </cell>
          <cell r="N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I12">
            <v>1147063</v>
          </cell>
          <cell r="J12">
            <v>1110129</v>
          </cell>
          <cell r="K12">
            <v>1039916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146269</v>
          </cell>
          <cell r="J13">
            <v>82994</v>
          </cell>
          <cell r="K13">
            <v>146102</v>
          </cell>
          <cell r="L13">
            <v>0</v>
          </cell>
          <cell r="M13">
            <v>0</v>
          </cell>
          <cell r="N13">
            <v>0</v>
          </cell>
        </row>
        <row r="14">
          <cell r="I14">
            <v>0</v>
          </cell>
          <cell r="J14">
            <v>0</v>
          </cell>
          <cell r="K14">
            <v>21732</v>
          </cell>
          <cell r="L14">
            <v>0</v>
          </cell>
          <cell r="M14">
            <v>0</v>
          </cell>
          <cell r="N14">
            <v>0</v>
          </cell>
        </row>
        <row r="15">
          <cell r="I15">
            <v>3749507</v>
          </cell>
          <cell r="J15">
            <v>3883141</v>
          </cell>
          <cell r="K15">
            <v>3932350</v>
          </cell>
          <cell r="L15">
            <v>0</v>
          </cell>
          <cell r="M15">
            <v>0</v>
          </cell>
          <cell r="N15">
            <v>0</v>
          </cell>
        </row>
        <row r="16"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</sheetData>
      <sheetData sheetId="7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2268255</v>
          </cell>
          <cell r="J8">
            <v>2475988</v>
          </cell>
          <cell r="K8">
            <v>3321934</v>
          </cell>
          <cell r="L8">
            <v>0</v>
          </cell>
          <cell r="M8">
            <v>0</v>
          </cell>
          <cell r="N8">
            <v>0</v>
          </cell>
        </row>
        <row r="9">
          <cell r="I9">
            <v>1318206</v>
          </cell>
          <cell r="J9">
            <v>1637777</v>
          </cell>
          <cell r="K9">
            <v>2076610</v>
          </cell>
          <cell r="L9">
            <v>0</v>
          </cell>
          <cell r="M9">
            <v>0</v>
          </cell>
          <cell r="N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I11">
            <v>374297</v>
          </cell>
          <cell r="J11">
            <v>347766</v>
          </cell>
          <cell r="K11">
            <v>955685</v>
          </cell>
          <cell r="L11">
            <v>0</v>
          </cell>
          <cell r="M11">
            <v>0</v>
          </cell>
          <cell r="N11">
            <v>0</v>
          </cell>
        </row>
        <row r="12">
          <cell r="I12">
            <v>1941695</v>
          </cell>
          <cell r="J12">
            <v>2274789</v>
          </cell>
          <cell r="K12">
            <v>2741883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47939</v>
          </cell>
          <cell r="J13">
            <v>0</v>
          </cell>
          <cell r="K13">
            <v>47952</v>
          </cell>
          <cell r="L13">
            <v>0</v>
          </cell>
          <cell r="M13">
            <v>0</v>
          </cell>
          <cell r="N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I15">
            <v>527236</v>
          </cell>
          <cell r="J15">
            <v>748949</v>
          </cell>
          <cell r="K15">
            <v>1002831</v>
          </cell>
          <cell r="L15">
            <v>0</v>
          </cell>
          <cell r="M15">
            <v>0</v>
          </cell>
          <cell r="N15">
            <v>0</v>
          </cell>
        </row>
        <row r="16"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</sheetData>
      <sheetData sheetId="8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2480738</v>
          </cell>
          <cell r="J8">
            <v>2091297.4</v>
          </cell>
          <cell r="K8">
            <v>2226946</v>
          </cell>
          <cell r="L8">
            <v>0</v>
          </cell>
          <cell r="M8">
            <v>0</v>
          </cell>
          <cell r="N8">
            <v>0</v>
          </cell>
        </row>
        <row r="9">
          <cell r="I9">
            <v>1680264</v>
          </cell>
          <cell r="J9">
            <v>1509030.38</v>
          </cell>
          <cell r="K9">
            <v>1797534</v>
          </cell>
          <cell r="L9">
            <v>0</v>
          </cell>
          <cell r="M9">
            <v>0</v>
          </cell>
          <cell r="N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I11">
            <v>6483206</v>
          </cell>
          <cell r="J11">
            <v>6243746.3100000005</v>
          </cell>
          <cell r="K11">
            <v>4392353</v>
          </cell>
          <cell r="L11">
            <v>0</v>
          </cell>
          <cell r="M11">
            <v>0</v>
          </cell>
          <cell r="N11">
            <v>0</v>
          </cell>
        </row>
        <row r="12">
          <cell r="I12">
            <v>1518412</v>
          </cell>
          <cell r="J12">
            <v>1397427.8399999999</v>
          </cell>
          <cell r="K12">
            <v>1138911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I15">
            <v>481965</v>
          </cell>
          <cell r="J15">
            <v>594049.2</v>
          </cell>
          <cell r="K15">
            <v>437437</v>
          </cell>
          <cell r="L15">
            <v>0</v>
          </cell>
          <cell r="M15">
            <v>0</v>
          </cell>
          <cell r="N15">
            <v>0</v>
          </cell>
        </row>
        <row r="16"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8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S1"/>
    </sheetView>
  </sheetViews>
  <sheetFormatPr defaultColWidth="11.57421875" defaultRowHeight="15" outlineLevelRow="1" outlineLevelCol="1"/>
  <cols>
    <col min="1" max="1" width="0.71875" style="0" customWidth="1"/>
    <col min="2" max="2" width="37.7109375" style="0" customWidth="1"/>
    <col min="3" max="4" width="11.140625" style="0" customWidth="1"/>
    <col min="6" max="8" width="11.140625" style="0" hidden="1" customWidth="1" outlineLevel="1"/>
    <col min="9" max="9" width="12.7109375" style="0" bestFit="1" customWidth="1" collapsed="1"/>
    <col min="10" max="10" width="12.421875" style="0" customWidth="1"/>
    <col min="11" max="11" width="11.57421875" style="0" hidden="1" customWidth="1"/>
    <col min="12" max="12" width="18.57421875" style="0" hidden="1" customWidth="1"/>
    <col min="13" max="16" width="11.57421875" style="0" hidden="1" customWidth="1"/>
    <col min="17" max="17" width="0.5625" style="0" hidden="1" customWidth="1"/>
    <col min="18" max="18" width="10.7109375" style="0" customWidth="1"/>
    <col min="19" max="19" width="9.7109375" style="0" customWidth="1"/>
    <col min="20" max="20" width="12.00390625" style="0" customWidth="1"/>
    <col min="22" max="22" width="11.00390625" style="0" customWidth="1"/>
    <col min="251" max="251" width="1.8515625" style="0" customWidth="1"/>
    <col min="252" max="252" width="44.421875" style="0" customWidth="1"/>
    <col min="253" max="253" width="11.140625" style="0" bestFit="1" customWidth="1"/>
    <col min="254" max="254" width="10.140625" style="0" bestFit="1" customWidth="1"/>
    <col min="255" max="255" width="11.140625" style="0" bestFit="1" customWidth="1"/>
    <col min="256" max="256" width="10.140625" style="0" bestFit="1" customWidth="1"/>
    <col min="257" max="260" width="11.140625" style="0" bestFit="1" customWidth="1"/>
    <col min="262" max="264" width="11.140625" style="0" bestFit="1" customWidth="1"/>
    <col min="265" max="265" width="12.7109375" style="0" bestFit="1" customWidth="1"/>
    <col min="266" max="266" width="12.421875" style="0" customWidth="1"/>
    <col min="267" max="273" width="11.57421875" style="0" hidden="1" customWidth="1"/>
    <col min="274" max="274" width="12.28125" style="0" bestFit="1" customWidth="1"/>
    <col min="275" max="275" width="14.140625" style="0" customWidth="1"/>
    <col min="276" max="276" width="12.00390625" style="0" customWidth="1"/>
    <col min="278" max="278" width="11.00390625" style="0" customWidth="1"/>
    <col min="507" max="507" width="1.8515625" style="0" customWidth="1"/>
    <col min="508" max="508" width="44.421875" style="0" customWidth="1"/>
    <col min="509" max="509" width="11.140625" style="0" bestFit="1" customWidth="1"/>
    <col min="510" max="510" width="10.140625" style="0" bestFit="1" customWidth="1"/>
    <col min="511" max="511" width="11.140625" style="0" bestFit="1" customWidth="1"/>
    <col min="512" max="512" width="10.140625" style="0" bestFit="1" customWidth="1"/>
    <col min="513" max="516" width="11.140625" style="0" bestFit="1" customWidth="1"/>
    <col min="518" max="520" width="11.140625" style="0" bestFit="1" customWidth="1"/>
    <col min="521" max="521" width="12.7109375" style="0" bestFit="1" customWidth="1"/>
    <col min="522" max="522" width="12.421875" style="0" customWidth="1"/>
    <col min="523" max="529" width="11.57421875" style="0" hidden="1" customWidth="1"/>
    <col min="530" max="530" width="12.28125" style="0" bestFit="1" customWidth="1"/>
    <col min="531" max="531" width="14.140625" style="0" customWidth="1"/>
    <col min="532" max="532" width="12.00390625" style="0" customWidth="1"/>
    <col min="534" max="534" width="11.00390625" style="0" customWidth="1"/>
    <col min="763" max="763" width="1.8515625" style="0" customWidth="1"/>
    <col min="764" max="764" width="44.421875" style="0" customWidth="1"/>
    <col min="765" max="765" width="11.140625" style="0" bestFit="1" customWidth="1"/>
    <col min="766" max="766" width="10.140625" style="0" bestFit="1" customWidth="1"/>
    <col min="767" max="767" width="11.140625" style="0" bestFit="1" customWidth="1"/>
    <col min="768" max="768" width="10.140625" style="0" bestFit="1" customWidth="1"/>
    <col min="769" max="772" width="11.140625" style="0" bestFit="1" customWidth="1"/>
    <col min="774" max="776" width="11.140625" style="0" bestFit="1" customWidth="1"/>
    <col min="777" max="777" width="12.7109375" style="0" bestFit="1" customWidth="1"/>
    <col min="778" max="778" width="12.421875" style="0" customWidth="1"/>
    <col min="779" max="785" width="11.57421875" style="0" hidden="1" customWidth="1"/>
    <col min="786" max="786" width="12.28125" style="0" bestFit="1" customWidth="1"/>
    <col min="787" max="787" width="14.140625" style="0" customWidth="1"/>
    <col min="788" max="788" width="12.00390625" style="0" customWidth="1"/>
    <col min="790" max="790" width="11.00390625" style="0" customWidth="1"/>
    <col min="1019" max="1019" width="1.8515625" style="0" customWidth="1"/>
    <col min="1020" max="1020" width="44.421875" style="0" customWidth="1"/>
    <col min="1021" max="1021" width="11.140625" style="0" bestFit="1" customWidth="1"/>
    <col min="1022" max="1022" width="10.140625" style="0" bestFit="1" customWidth="1"/>
    <col min="1023" max="1023" width="11.140625" style="0" bestFit="1" customWidth="1"/>
    <col min="1024" max="1024" width="10.140625" style="0" bestFit="1" customWidth="1"/>
    <col min="1025" max="1028" width="11.140625" style="0" bestFit="1" customWidth="1"/>
    <col min="1030" max="1032" width="11.140625" style="0" bestFit="1" customWidth="1"/>
    <col min="1033" max="1033" width="12.7109375" style="0" bestFit="1" customWidth="1"/>
    <col min="1034" max="1034" width="12.421875" style="0" customWidth="1"/>
    <col min="1035" max="1041" width="11.57421875" style="0" hidden="1" customWidth="1"/>
    <col min="1042" max="1042" width="12.28125" style="0" bestFit="1" customWidth="1"/>
    <col min="1043" max="1043" width="14.140625" style="0" customWidth="1"/>
    <col min="1044" max="1044" width="12.00390625" style="0" customWidth="1"/>
    <col min="1046" max="1046" width="11.00390625" style="0" customWidth="1"/>
    <col min="1275" max="1275" width="1.8515625" style="0" customWidth="1"/>
    <col min="1276" max="1276" width="44.421875" style="0" customWidth="1"/>
    <col min="1277" max="1277" width="11.140625" style="0" bestFit="1" customWidth="1"/>
    <col min="1278" max="1278" width="10.140625" style="0" bestFit="1" customWidth="1"/>
    <col min="1279" max="1279" width="11.140625" style="0" bestFit="1" customWidth="1"/>
    <col min="1280" max="1280" width="10.140625" style="0" bestFit="1" customWidth="1"/>
    <col min="1281" max="1284" width="11.140625" style="0" bestFit="1" customWidth="1"/>
    <col min="1286" max="1288" width="11.140625" style="0" bestFit="1" customWidth="1"/>
    <col min="1289" max="1289" width="12.7109375" style="0" bestFit="1" customWidth="1"/>
    <col min="1290" max="1290" width="12.421875" style="0" customWidth="1"/>
    <col min="1291" max="1297" width="11.57421875" style="0" hidden="1" customWidth="1"/>
    <col min="1298" max="1298" width="12.28125" style="0" bestFit="1" customWidth="1"/>
    <col min="1299" max="1299" width="14.140625" style="0" customWidth="1"/>
    <col min="1300" max="1300" width="12.00390625" style="0" customWidth="1"/>
    <col min="1302" max="1302" width="11.00390625" style="0" customWidth="1"/>
    <col min="1531" max="1531" width="1.8515625" style="0" customWidth="1"/>
    <col min="1532" max="1532" width="44.421875" style="0" customWidth="1"/>
    <col min="1533" max="1533" width="11.140625" style="0" bestFit="1" customWidth="1"/>
    <col min="1534" max="1534" width="10.140625" style="0" bestFit="1" customWidth="1"/>
    <col min="1535" max="1535" width="11.140625" style="0" bestFit="1" customWidth="1"/>
    <col min="1536" max="1536" width="10.140625" style="0" bestFit="1" customWidth="1"/>
    <col min="1537" max="1540" width="11.140625" style="0" bestFit="1" customWidth="1"/>
    <col min="1542" max="1544" width="11.140625" style="0" bestFit="1" customWidth="1"/>
    <col min="1545" max="1545" width="12.7109375" style="0" bestFit="1" customWidth="1"/>
    <col min="1546" max="1546" width="12.421875" style="0" customWidth="1"/>
    <col min="1547" max="1553" width="11.57421875" style="0" hidden="1" customWidth="1"/>
    <col min="1554" max="1554" width="12.28125" style="0" bestFit="1" customWidth="1"/>
    <col min="1555" max="1555" width="14.140625" style="0" customWidth="1"/>
    <col min="1556" max="1556" width="12.00390625" style="0" customWidth="1"/>
    <col min="1558" max="1558" width="11.00390625" style="0" customWidth="1"/>
    <col min="1787" max="1787" width="1.8515625" style="0" customWidth="1"/>
    <col min="1788" max="1788" width="44.421875" style="0" customWidth="1"/>
    <col min="1789" max="1789" width="11.140625" style="0" bestFit="1" customWidth="1"/>
    <col min="1790" max="1790" width="10.140625" style="0" bestFit="1" customWidth="1"/>
    <col min="1791" max="1791" width="11.140625" style="0" bestFit="1" customWidth="1"/>
    <col min="1792" max="1792" width="10.140625" style="0" bestFit="1" customWidth="1"/>
    <col min="1793" max="1796" width="11.140625" style="0" bestFit="1" customWidth="1"/>
    <col min="1798" max="1800" width="11.140625" style="0" bestFit="1" customWidth="1"/>
    <col min="1801" max="1801" width="12.7109375" style="0" bestFit="1" customWidth="1"/>
    <col min="1802" max="1802" width="12.421875" style="0" customWidth="1"/>
    <col min="1803" max="1809" width="11.57421875" style="0" hidden="1" customWidth="1"/>
    <col min="1810" max="1810" width="12.28125" style="0" bestFit="1" customWidth="1"/>
    <col min="1811" max="1811" width="14.140625" style="0" customWidth="1"/>
    <col min="1812" max="1812" width="12.00390625" style="0" customWidth="1"/>
    <col min="1814" max="1814" width="11.00390625" style="0" customWidth="1"/>
    <col min="2043" max="2043" width="1.8515625" style="0" customWidth="1"/>
    <col min="2044" max="2044" width="44.421875" style="0" customWidth="1"/>
    <col min="2045" max="2045" width="11.140625" style="0" bestFit="1" customWidth="1"/>
    <col min="2046" max="2046" width="10.140625" style="0" bestFit="1" customWidth="1"/>
    <col min="2047" max="2047" width="11.140625" style="0" bestFit="1" customWidth="1"/>
    <col min="2048" max="2048" width="10.140625" style="0" bestFit="1" customWidth="1"/>
    <col min="2049" max="2052" width="11.140625" style="0" bestFit="1" customWidth="1"/>
    <col min="2054" max="2056" width="11.140625" style="0" bestFit="1" customWidth="1"/>
    <col min="2057" max="2057" width="12.7109375" style="0" bestFit="1" customWidth="1"/>
    <col min="2058" max="2058" width="12.421875" style="0" customWidth="1"/>
    <col min="2059" max="2065" width="11.57421875" style="0" hidden="1" customWidth="1"/>
    <col min="2066" max="2066" width="12.28125" style="0" bestFit="1" customWidth="1"/>
    <col min="2067" max="2067" width="14.140625" style="0" customWidth="1"/>
    <col min="2068" max="2068" width="12.00390625" style="0" customWidth="1"/>
    <col min="2070" max="2070" width="11.00390625" style="0" customWidth="1"/>
    <col min="2299" max="2299" width="1.8515625" style="0" customWidth="1"/>
    <col min="2300" max="2300" width="44.421875" style="0" customWidth="1"/>
    <col min="2301" max="2301" width="11.140625" style="0" bestFit="1" customWidth="1"/>
    <col min="2302" max="2302" width="10.140625" style="0" bestFit="1" customWidth="1"/>
    <col min="2303" max="2303" width="11.140625" style="0" bestFit="1" customWidth="1"/>
    <col min="2304" max="2304" width="10.140625" style="0" bestFit="1" customWidth="1"/>
    <col min="2305" max="2308" width="11.140625" style="0" bestFit="1" customWidth="1"/>
    <col min="2310" max="2312" width="11.140625" style="0" bestFit="1" customWidth="1"/>
    <col min="2313" max="2313" width="12.7109375" style="0" bestFit="1" customWidth="1"/>
    <col min="2314" max="2314" width="12.421875" style="0" customWidth="1"/>
    <col min="2315" max="2321" width="11.57421875" style="0" hidden="1" customWidth="1"/>
    <col min="2322" max="2322" width="12.28125" style="0" bestFit="1" customWidth="1"/>
    <col min="2323" max="2323" width="14.140625" style="0" customWidth="1"/>
    <col min="2324" max="2324" width="12.00390625" style="0" customWidth="1"/>
    <col min="2326" max="2326" width="11.00390625" style="0" customWidth="1"/>
    <col min="2555" max="2555" width="1.8515625" style="0" customWidth="1"/>
    <col min="2556" max="2556" width="44.421875" style="0" customWidth="1"/>
    <col min="2557" max="2557" width="11.140625" style="0" bestFit="1" customWidth="1"/>
    <col min="2558" max="2558" width="10.140625" style="0" bestFit="1" customWidth="1"/>
    <col min="2559" max="2559" width="11.140625" style="0" bestFit="1" customWidth="1"/>
    <col min="2560" max="2560" width="10.140625" style="0" bestFit="1" customWidth="1"/>
    <col min="2561" max="2564" width="11.140625" style="0" bestFit="1" customWidth="1"/>
    <col min="2566" max="2568" width="11.140625" style="0" bestFit="1" customWidth="1"/>
    <col min="2569" max="2569" width="12.7109375" style="0" bestFit="1" customWidth="1"/>
    <col min="2570" max="2570" width="12.421875" style="0" customWidth="1"/>
    <col min="2571" max="2577" width="11.57421875" style="0" hidden="1" customWidth="1"/>
    <col min="2578" max="2578" width="12.28125" style="0" bestFit="1" customWidth="1"/>
    <col min="2579" max="2579" width="14.140625" style="0" customWidth="1"/>
    <col min="2580" max="2580" width="12.00390625" style="0" customWidth="1"/>
    <col min="2582" max="2582" width="11.00390625" style="0" customWidth="1"/>
    <col min="2811" max="2811" width="1.8515625" style="0" customWidth="1"/>
    <col min="2812" max="2812" width="44.421875" style="0" customWidth="1"/>
    <col min="2813" max="2813" width="11.140625" style="0" bestFit="1" customWidth="1"/>
    <col min="2814" max="2814" width="10.140625" style="0" bestFit="1" customWidth="1"/>
    <col min="2815" max="2815" width="11.140625" style="0" bestFit="1" customWidth="1"/>
    <col min="2816" max="2816" width="10.140625" style="0" bestFit="1" customWidth="1"/>
    <col min="2817" max="2820" width="11.140625" style="0" bestFit="1" customWidth="1"/>
    <col min="2822" max="2824" width="11.140625" style="0" bestFit="1" customWidth="1"/>
    <col min="2825" max="2825" width="12.7109375" style="0" bestFit="1" customWidth="1"/>
    <col min="2826" max="2826" width="12.421875" style="0" customWidth="1"/>
    <col min="2827" max="2833" width="11.57421875" style="0" hidden="1" customWidth="1"/>
    <col min="2834" max="2834" width="12.28125" style="0" bestFit="1" customWidth="1"/>
    <col min="2835" max="2835" width="14.140625" style="0" customWidth="1"/>
    <col min="2836" max="2836" width="12.00390625" style="0" customWidth="1"/>
    <col min="2838" max="2838" width="11.00390625" style="0" customWidth="1"/>
    <col min="3067" max="3067" width="1.8515625" style="0" customWidth="1"/>
    <col min="3068" max="3068" width="44.421875" style="0" customWidth="1"/>
    <col min="3069" max="3069" width="11.140625" style="0" bestFit="1" customWidth="1"/>
    <col min="3070" max="3070" width="10.140625" style="0" bestFit="1" customWidth="1"/>
    <col min="3071" max="3071" width="11.140625" style="0" bestFit="1" customWidth="1"/>
    <col min="3072" max="3072" width="10.140625" style="0" bestFit="1" customWidth="1"/>
    <col min="3073" max="3076" width="11.140625" style="0" bestFit="1" customWidth="1"/>
    <col min="3078" max="3080" width="11.140625" style="0" bestFit="1" customWidth="1"/>
    <col min="3081" max="3081" width="12.7109375" style="0" bestFit="1" customWidth="1"/>
    <col min="3082" max="3082" width="12.421875" style="0" customWidth="1"/>
    <col min="3083" max="3089" width="11.57421875" style="0" hidden="1" customWidth="1"/>
    <col min="3090" max="3090" width="12.28125" style="0" bestFit="1" customWidth="1"/>
    <col min="3091" max="3091" width="14.140625" style="0" customWidth="1"/>
    <col min="3092" max="3092" width="12.00390625" style="0" customWidth="1"/>
    <col min="3094" max="3094" width="11.00390625" style="0" customWidth="1"/>
    <col min="3323" max="3323" width="1.8515625" style="0" customWidth="1"/>
    <col min="3324" max="3324" width="44.421875" style="0" customWidth="1"/>
    <col min="3325" max="3325" width="11.140625" style="0" bestFit="1" customWidth="1"/>
    <col min="3326" max="3326" width="10.140625" style="0" bestFit="1" customWidth="1"/>
    <col min="3327" max="3327" width="11.140625" style="0" bestFit="1" customWidth="1"/>
    <col min="3328" max="3328" width="10.140625" style="0" bestFit="1" customWidth="1"/>
    <col min="3329" max="3332" width="11.140625" style="0" bestFit="1" customWidth="1"/>
    <col min="3334" max="3336" width="11.140625" style="0" bestFit="1" customWidth="1"/>
    <col min="3337" max="3337" width="12.7109375" style="0" bestFit="1" customWidth="1"/>
    <col min="3338" max="3338" width="12.421875" style="0" customWidth="1"/>
    <col min="3339" max="3345" width="11.57421875" style="0" hidden="1" customWidth="1"/>
    <col min="3346" max="3346" width="12.28125" style="0" bestFit="1" customWidth="1"/>
    <col min="3347" max="3347" width="14.140625" style="0" customWidth="1"/>
    <col min="3348" max="3348" width="12.00390625" style="0" customWidth="1"/>
    <col min="3350" max="3350" width="11.00390625" style="0" customWidth="1"/>
    <col min="3579" max="3579" width="1.8515625" style="0" customWidth="1"/>
    <col min="3580" max="3580" width="44.421875" style="0" customWidth="1"/>
    <col min="3581" max="3581" width="11.140625" style="0" bestFit="1" customWidth="1"/>
    <col min="3582" max="3582" width="10.140625" style="0" bestFit="1" customWidth="1"/>
    <col min="3583" max="3583" width="11.140625" style="0" bestFit="1" customWidth="1"/>
    <col min="3584" max="3584" width="10.140625" style="0" bestFit="1" customWidth="1"/>
    <col min="3585" max="3588" width="11.140625" style="0" bestFit="1" customWidth="1"/>
    <col min="3590" max="3592" width="11.140625" style="0" bestFit="1" customWidth="1"/>
    <col min="3593" max="3593" width="12.7109375" style="0" bestFit="1" customWidth="1"/>
    <col min="3594" max="3594" width="12.421875" style="0" customWidth="1"/>
    <col min="3595" max="3601" width="11.57421875" style="0" hidden="1" customWidth="1"/>
    <col min="3602" max="3602" width="12.28125" style="0" bestFit="1" customWidth="1"/>
    <col min="3603" max="3603" width="14.140625" style="0" customWidth="1"/>
    <col min="3604" max="3604" width="12.00390625" style="0" customWidth="1"/>
    <col min="3606" max="3606" width="11.00390625" style="0" customWidth="1"/>
    <col min="3835" max="3835" width="1.8515625" style="0" customWidth="1"/>
    <col min="3836" max="3836" width="44.421875" style="0" customWidth="1"/>
    <col min="3837" max="3837" width="11.140625" style="0" bestFit="1" customWidth="1"/>
    <col min="3838" max="3838" width="10.140625" style="0" bestFit="1" customWidth="1"/>
    <col min="3839" max="3839" width="11.140625" style="0" bestFit="1" customWidth="1"/>
    <col min="3840" max="3840" width="10.140625" style="0" bestFit="1" customWidth="1"/>
    <col min="3841" max="3844" width="11.140625" style="0" bestFit="1" customWidth="1"/>
    <col min="3846" max="3848" width="11.140625" style="0" bestFit="1" customWidth="1"/>
    <col min="3849" max="3849" width="12.7109375" style="0" bestFit="1" customWidth="1"/>
    <col min="3850" max="3850" width="12.421875" style="0" customWidth="1"/>
    <col min="3851" max="3857" width="11.57421875" style="0" hidden="1" customWidth="1"/>
    <col min="3858" max="3858" width="12.28125" style="0" bestFit="1" customWidth="1"/>
    <col min="3859" max="3859" width="14.140625" style="0" customWidth="1"/>
    <col min="3860" max="3860" width="12.00390625" style="0" customWidth="1"/>
    <col min="3862" max="3862" width="11.00390625" style="0" customWidth="1"/>
    <col min="4091" max="4091" width="1.8515625" style="0" customWidth="1"/>
    <col min="4092" max="4092" width="44.421875" style="0" customWidth="1"/>
    <col min="4093" max="4093" width="11.140625" style="0" bestFit="1" customWidth="1"/>
    <col min="4094" max="4094" width="10.140625" style="0" bestFit="1" customWidth="1"/>
    <col min="4095" max="4095" width="11.140625" style="0" bestFit="1" customWidth="1"/>
    <col min="4096" max="4096" width="10.140625" style="0" bestFit="1" customWidth="1"/>
    <col min="4097" max="4100" width="11.140625" style="0" bestFit="1" customWidth="1"/>
    <col min="4102" max="4104" width="11.140625" style="0" bestFit="1" customWidth="1"/>
    <col min="4105" max="4105" width="12.7109375" style="0" bestFit="1" customWidth="1"/>
    <col min="4106" max="4106" width="12.421875" style="0" customWidth="1"/>
    <col min="4107" max="4113" width="11.57421875" style="0" hidden="1" customWidth="1"/>
    <col min="4114" max="4114" width="12.28125" style="0" bestFit="1" customWidth="1"/>
    <col min="4115" max="4115" width="14.140625" style="0" customWidth="1"/>
    <col min="4116" max="4116" width="12.00390625" style="0" customWidth="1"/>
    <col min="4118" max="4118" width="11.00390625" style="0" customWidth="1"/>
    <col min="4347" max="4347" width="1.8515625" style="0" customWidth="1"/>
    <col min="4348" max="4348" width="44.421875" style="0" customWidth="1"/>
    <col min="4349" max="4349" width="11.140625" style="0" bestFit="1" customWidth="1"/>
    <col min="4350" max="4350" width="10.140625" style="0" bestFit="1" customWidth="1"/>
    <col min="4351" max="4351" width="11.140625" style="0" bestFit="1" customWidth="1"/>
    <col min="4352" max="4352" width="10.140625" style="0" bestFit="1" customWidth="1"/>
    <col min="4353" max="4356" width="11.140625" style="0" bestFit="1" customWidth="1"/>
    <col min="4358" max="4360" width="11.140625" style="0" bestFit="1" customWidth="1"/>
    <col min="4361" max="4361" width="12.7109375" style="0" bestFit="1" customWidth="1"/>
    <col min="4362" max="4362" width="12.421875" style="0" customWidth="1"/>
    <col min="4363" max="4369" width="11.57421875" style="0" hidden="1" customWidth="1"/>
    <col min="4370" max="4370" width="12.28125" style="0" bestFit="1" customWidth="1"/>
    <col min="4371" max="4371" width="14.140625" style="0" customWidth="1"/>
    <col min="4372" max="4372" width="12.00390625" style="0" customWidth="1"/>
    <col min="4374" max="4374" width="11.00390625" style="0" customWidth="1"/>
    <col min="4603" max="4603" width="1.8515625" style="0" customWidth="1"/>
    <col min="4604" max="4604" width="44.421875" style="0" customWidth="1"/>
    <col min="4605" max="4605" width="11.140625" style="0" bestFit="1" customWidth="1"/>
    <col min="4606" max="4606" width="10.140625" style="0" bestFit="1" customWidth="1"/>
    <col min="4607" max="4607" width="11.140625" style="0" bestFit="1" customWidth="1"/>
    <col min="4608" max="4608" width="10.140625" style="0" bestFit="1" customWidth="1"/>
    <col min="4609" max="4612" width="11.140625" style="0" bestFit="1" customWidth="1"/>
    <col min="4614" max="4616" width="11.140625" style="0" bestFit="1" customWidth="1"/>
    <col min="4617" max="4617" width="12.7109375" style="0" bestFit="1" customWidth="1"/>
    <col min="4618" max="4618" width="12.421875" style="0" customWidth="1"/>
    <col min="4619" max="4625" width="11.57421875" style="0" hidden="1" customWidth="1"/>
    <col min="4626" max="4626" width="12.28125" style="0" bestFit="1" customWidth="1"/>
    <col min="4627" max="4627" width="14.140625" style="0" customWidth="1"/>
    <col min="4628" max="4628" width="12.00390625" style="0" customWidth="1"/>
    <col min="4630" max="4630" width="11.00390625" style="0" customWidth="1"/>
    <col min="4859" max="4859" width="1.8515625" style="0" customWidth="1"/>
    <col min="4860" max="4860" width="44.421875" style="0" customWidth="1"/>
    <col min="4861" max="4861" width="11.140625" style="0" bestFit="1" customWidth="1"/>
    <col min="4862" max="4862" width="10.140625" style="0" bestFit="1" customWidth="1"/>
    <col min="4863" max="4863" width="11.140625" style="0" bestFit="1" customWidth="1"/>
    <col min="4864" max="4864" width="10.140625" style="0" bestFit="1" customWidth="1"/>
    <col min="4865" max="4868" width="11.140625" style="0" bestFit="1" customWidth="1"/>
    <col min="4870" max="4872" width="11.140625" style="0" bestFit="1" customWidth="1"/>
    <col min="4873" max="4873" width="12.7109375" style="0" bestFit="1" customWidth="1"/>
    <col min="4874" max="4874" width="12.421875" style="0" customWidth="1"/>
    <col min="4875" max="4881" width="11.57421875" style="0" hidden="1" customWidth="1"/>
    <col min="4882" max="4882" width="12.28125" style="0" bestFit="1" customWidth="1"/>
    <col min="4883" max="4883" width="14.140625" style="0" customWidth="1"/>
    <col min="4884" max="4884" width="12.00390625" style="0" customWidth="1"/>
    <col min="4886" max="4886" width="11.00390625" style="0" customWidth="1"/>
    <col min="5115" max="5115" width="1.8515625" style="0" customWidth="1"/>
    <col min="5116" max="5116" width="44.421875" style="0" customWidth="1"/>
    <col min="5117" max="5117" width="11.140625" style="0" bestFit="1" customWidth="1"/>
    <col min="5118" max="5118" width="10.140625" style="0" bestFit="1" customWidth="1"/>
    <col min="5119" max="5119" width="11.140625" style="0" bestFit="1" customWidth="1"/>
    <col min="5120" max="5120" width="10.140625" style="0" bestFit="1" customWidth="1"/>
    <col min="5121" max="5124" width="11.140625" style="0" bestFit="1" customWidth="1"/>
    <col min="5126" max="5128" width="11.140625" style="0" bestFit="1" customWidth="1"/>
    <col min="5129" max="5129" width="12.7109375" style="0" bestFit="1" customWidth="1"/>
    <col min="5130" max="5130" width="12.421875" style="0" customWidth="1"/>
    <col min="5131" max="5137" width="11.57421875" style="0" hidden="1" customWidth="1"/>
    <col min="5138" max="5138" width="12.28125" style="0" bestFit="1" customWidth="1"/>
    <col min="5139" max="5139" width="14.140625" style="0" customWidth="1"/>
    <col min="5140" max="5140" width="12.00390625" style="0" customWidth="1"/>
    <col min="5142" max="5142" width="11.00390625" style="0" customWidth="1"/>
    <col min="5371" max="5371" width="1.8515625" style="0" customWidth="1"/>
    <col min="5372" max="5372" width="44.421875" style="0" customWidth="1"/>
    <col min="5373" max="5373" width="11.140625" style="0" bestFit="1" customWidth="1"/>
    <col min="5374" max="5374" width="10.140625" style="0" bestFit="1" customWidth="1"/>
    <col min="5375" max="5375" width="11.140625" style="0" bestFit="1" customWidth="1"/>
    <col min="5376" max="5376" width="10.140625" style="0" bestFit="1" customWidth="1"/>
    <col min="5377" max="5380" width="11.140625" style="0" bestFit="1" customWidth="1"/>
    <col min="5382" max="5384" width="11.140625" style="0" bestFit="1" customWidth="1"/>
    <col min="5385" max="5385" width="12.7109375" style="0" bestFit="1" customWidth="1"/>
    <col min="5386" max="5386" width="12.421875" style="0" customWidth="1"/>
    <col min="5387" max="5393" width="11.57421875" style="0" hidden="1" customWidth="1"/>
    <col min="5394" max="5394" width="12.28125" style="0" bestFit="1" customWidth="1"/>
    <col min="5395" max="5395" width="14.140625" style="0" customWidth="1"/>
    <col min="5396" max="5396" width="12.00390625" style="0" customWidth="1"/>
    <col min="5398" max="5398" width="11.00390625" style="0" customWidth="1"/>
    <col min="5627" max="5627" width="1.8515625" style="0" customWidth="1"/>
    <col min="5628" max="5628" width="44.421875" style="0" customWidth="1"/>
    <col min="5629" max="5629" width="11.140625" style="0" bestFit="1" customWidth="1"/>
    <col min="5630" max="5630" width="10.140625" style="0" bestFit="1" customWidth="1"/>
    <col min="5631" max="5631" width="11.140625" style="0" bestFit="1" customWidth="1"/>
    <col min="5632" max="5632" width="10.140625" style="0" bestFit="1" customWidth="1"/>
    <col min="5633" max="5636" width="11.140625" style="0" bestFit="1" customWidth="1"/>
    <col min="5638" max="5640" width="11.140625" style="0" bestFit="1" customWidth="1"/>
    <col min="5641" max="5641" width="12.7109375" style="0" bestFit="1" customWidth="1"/>
    <col min="5642" max="5642" width="12.421875" style="0" customWidth="1"/>
    <col min="5643" max="5649" width="11.57421875" style="0" hidden="1" customWidth="1"/>
    <col min="5650" max="5650" width="12.28125" style="0" bestFit="1" customWidth="1"/>
    <col min="5651" max="5651" width="14.140625" style="0" customWidth="1"/>
    <col min="5652" max="5652" width="12.00390625" style="0" customWidth="1"/>
    <col min="5654" max="5654" width="11.00390625" style="0" customWidth="1"/>
    <col min="5883" max="5883" width="1.8515625" style="0" customWidth="1"/>
    <col min="5884" max="5884" width="44.421875" style="0" customWidth="1"/>
    <col min="5885" max="5885" width="11.140625" style="0" bestFit="1" customWidth="1"/>
    <col min="5886" max="5886" width="10.140625" style="0" bestFit="1" customWidth="1"/>
    <col min="5887" max="5887" width="11.140625" style="0" bestFit="1" customWidth="1"/>
    <col min="5888" max="5888" width="10.140625" style="0" bestFit="1" customWidth="1"/>
    <col min="5889" max="5892" width="11.140625" style="0" bestFit="1" customWidth="1"/>
    <col min="5894" max="5896" width="11.140625" style="0" bestFit="1" customWidth="1"/>
    <col min="5897" max="5897" width="12.7109375" style="0" bestFit="1" customWidth="1"/>
    <col min="5898" max="5898" width="12.421875" style="0" customWidth="1"/>
    <col min="5899" max="5905" width="11.57421875" style="0" hidden="1" customWidth="1"/>
    <col min="5906" max="5906" width="12.28125" style="0" bestFit="1" customWidth="1"/>
    <col min="5907" max="5907" width="14.140625" style="0" customWidth="1"/>
    <col min="5908" max="5908" width="12.00390625" style="0" customWidth="1"/>
    <col min="5910" max="5910" width="11.00390625" style="0" customWidth="1"/>
    <col min="6139" max="6139" width="1.8515625" style="0" customWidth="1"/>
    <col min="6140" max="6140" width="44.421875" style="0" customWidth="1"/>
    <col min="6141" max="6141" width="11.140625" style="0" bestFit="1" customWidth="1"/>
    <col min="6142" max="6142" width="10.140625" style="0" bestFit="1" customWidth="1"/>
    <col min="6143" max="6143" width="11.140625" style="0" bestFit="1" customWidth="1"/>
    <col min="6144" max="6144" width="10.140625" style="0" bestFit="1" customWidth="1"/>
    <col min="6145" max="6148" width="11.140625" style="0" bestFit="1" customWidth="1"/>
    <col min="6150" max="6152" width="11.140625" style="0" bestFit="1" customWidth="1"/>
    <col min="6153" max="6153" width="12.7109375" style="0" bestFit="1" customWidth="1"/>
    <col min="6154" max="6154" width="12.421875" style="0" customWidth="1"/>
    <col min="6155" max="6161" width="11.57421875" style="0" hidden="1" customWidth="1"/>
    <col min="6162" max="6162" width="12.28125" style="0" bestFit="1" customWidth="1"/>
    <col min="6163" max="6163" width="14.140625" style="0" customWidth="1"/>
    <col min="6164" max="6164" width="12.00390625" style="0" customWidth="1"/>
    <col min="6166" max="6166" width="11.00390625" style="0" customWidth="1"/>
    <col min="6395" max="6395" width="1.8515625" style="0" customWidth="1"/>
    <col min="6396" max="6396" width="44.421875" style="0" customWidth="1"/>
    <col min="6397" max="6397" width="11.140625" style="0" bestFit="1" customWidth="1"/>
    <col min="6398" max="6398" width="10.140625" style="0" bestFit="1" customWidth="1"/>
    <col min="6399" max="6399" width="11.140625" style="0" bestFit="1" customWidth="1"/>
    <col min="6400" max="6400" width="10.140625" style="0" bestFit="1" customWidth="1"/>
    <col min="6401" max="6404" width="11.140625" style="0" bestFit="1" customWidth="1"/>
    <col min="6406" max="6408" width="11.140625" style="0" bestFit="1" customWidth="1"/>
    <col min="6409" max="6409" width="12.7109375" style="0" bestFit="1" customWidth="1"/>
    <col min="6410" max="6410" width="12.421875" style="0" customWidth="1"/>
    <col min="6411" max="6417" width="11.57421875" style="0" hidden="1" customWidth="1"/>
    <col min="6418" max="6418" width="12.28125" style="0" bestFit="1" customWidth="1"/>
    <col min="6419" max="6419" width="14.140625" style="0" customWidth="1"/>
    <col min="6420" max="6420" width="12.00390625" style="0" customWidth="1"/>
    <col min="6422" max="6422" width="11.00390625" style="0" customWidth="1"/>
    <col min="6651" max="6651" width="1.8515625" style="0" customWidth="1"/>
    <col min="6652" max="6652" width="44.421875" style="0" customWidth="1"/>
    <col min="6653" max="6653" width="11.140625" style="0" bestFit="1" customWidth="1"/>
    <col min="6654" max="6654" width="10.140625" style="0" bestFit="1" customWidth="1"/>
    <col min="6655" max="6655" width="11.140625" style="0" bestFit="1" customWidth="1"/>
    <col min="6656" max="6656" width="10.140625" style="0" bestFit="1" customWidth="1"/>
    <col min="6657" max="6660" width="11.140625" style="0" bestFit="1" customWidth="1"/>
    <col min="6662" max="6664" width="11.140625" style="0" bestFit="1" customWidth="1"/>
    <col min="6665" max="6665" width="12.7109375" style="0" bestFit="1" customWidth="1"/>
    <col min="6666" max="6666" width="12.421875" style="0" customWidth="1"/>
    <col min="6667" max="6673" width="11.57421875" style="0" hidden="1" customWidth="1"/>
    <col min="6674" max="6674" width="12.28125" style="0" bestFit="1" customWidth="1"/>
    <col min="6675" max="6675" width="14.140625" style="0" customWidth="1"/>
    <col min="6676" max="6676" width="12.00390625" style="0" customWidth="1"/>
    <col min="6678" max="6678" width="11.00390625" style="0" customWidth="1"/>
    <col min="6907" max="6907" width="1.8515625" style="0" customWidth="1"/>
    <col min="6908" max="6908" width="44.421875" style="0" customWidth="1"/>
    <col min="6909" max="6909" width="11.140625" style="0" bestFit="1" customWidth="1"/>
    <col min="6910" max="6910" width="10.140625" style="0" bestFit="1" customWidth="1"/>
    <col min="6911" max="6911" width="11.140625" style="0" bestFit="1" customWidth="1"/>
    <col min="6912" max="6912" width="10.140625" style="0" bestFit="1" customWidth="1"/>
    <col min="6913" max="6916" width="11.140625" style="0" bestFit="1" customWidth="1"/>
    <col min="6918" max="6920" width="11.140625" style="0" bestFit="1" customWidth="1"/>
    <col min="6921" max="6921" width="12.7109375" style="0" bestFit="1" customWidth="1"/>
    <col min="6922" max="6922" width="12.421875" style="0" customWidth="1"/>
    <col min="6923" max="6929" width="11.57421875" style="0" hidden="1" customWidth="1"/>
    <col min="6930" max="6930" width="12.28125" style="0" bestFit="1" customWidth="1"/>
    <col min="6931" max="6931" width="14.140625" style="0" customWidth="1"/>
    <col min="6932" max="6932" width="12.00390625" style="0" customWidth="1"/>
    <col min="6934" max="6934" width="11.00390625" style="0" customWidth="1"/>
    <col min="7163" max="7163" width="1.8515625" style="0" customWidth="1"/>
    <col min="7164" max="7164" width="44.421875" style="0" customWidth="1"/>
    <col min="7165" max="7165" width="11.140625" style="0" bestFit="1" customWidth="1"/>
    <col min="7166" max="7166" width="10.140625" style="0" bestFit="1" customWidth="1"/>
    <col min="7167" max="7167" width="11.140625" style="0" bestFit="1" customWidth="1"/>
    <col min="7168" max="7168" width="10.140625" style="0" bestFit="1" customWidth="1"/>
    <col min="7169" max="7172" width="11.140625" style="0" bestFit="1" customWidth="1"/>
    <col min="7174" max="7176" width="11.140625" style="0" bestFit="1" customWidth="1"/>
    <col min="7177" max="7177" width="12.7109375" style="0" bestFit="1" customWidth="1"/>
    <col min="7178" max="7178" width="12.421875" style="0" customWidth="1"/>
    <col min="7179" max="7185" width="11.57421875" style="0" hidden="1" customWidth="1"/>
    <col min="7186" max="7186" width="12.28125" style="0" bestFit="1" customWidth="1"/>
    <col min="7187" max="7187" width="14.140625" style="0" customWidth="1"/>
    <col min="7188" max="7188" width="12.00390625" style="0" customWidth="1"/>
    <col min="7190" max="7190" width="11.00390625" style="0" customWidth="1"/>
    <col min="7419" max="7419" width="1.8515625" style="0" customWidth="1"/>
    <col min="7420" max="7420" width="44.421875" style="0" customWidth="1"/>
    <col min="7421" max="7421" width="11.140625" style="0" bestFit="1" customWidth="1"/>
    <col min="7422" max="7422" width="10.140625" style="0" bestFit="1" customWidth="1"/>
    <col min="7423" max="7423" width="11.140625" style="0" bestFit="1" customWidth="1"/>
    <col min="7424" max="7424" width="10.140625" style="0" bestFit="1" customWidth="1"/>
    <col min="7425" max="7428" width="11.140625" style="0" bestFit="1" customWidth="1"/>
    <col min="7430" max="7432" width="11.140625" style="0" bestFit="1" customWidth="1"/>
    <col min="7433" max="7433" width="12.7109375" style="0" bestFit="1" customWidth="1"/>
    <col min="7434" max="7434" width="12.421875" style="0" customWidth="1"/>
    <col min="7435" max="7441" width="11.57421875" style="0" hidden="1" customWidth="1"/>
    <col min="7442" max="7442" width="12.28125" style="0" bestFit="1" customWidth="1"/>
    <col min="7443" max="7443" width="14.140625" style="0" customWidth="1"/>
    <col min="7444" max="7444" width="12.00390625" style="0" customWidth="1"/>
    <col min="7446" max="7446" width="11.00390625" style="0" customWidth="1"/>
    <col min="7675" max="7675" width="1.8515625" style="0" customWidth="1"/>
    <col min="7676" max="7676" width="44.421875" style="0" customWidth="1"/>
    <col min="7677" max="7677" width="11.140625" style="0" bestFit="1" customWidth="1"/>
    <col min="7678" max="7678" width="10.140625" style="0" bestFit="1" customWidth="1"/>
    <col min="7679" max="7679" width="11.140625" style="0" bestFit="1" customWidth="1"/>
    <col min="7680" max="7680" width="10.140625" style="0" bestFit="1" customWidth="1"/>
    <col min="7681" max="7684" width="11.140625" style="0" bestFit="1" customWidth="1"/>
    <col min="7686" max="7688" width="11.140625" style="0" bestFit="1" customWidth="1"/>
    <col min="7689" max="7689" width="12.7109375" style="0" bestFit="1" customWidth="1"/>
    <col min="7690" max="7690" width="12.421875" style="0" customWidth="1"/>
    <col min="7691" max="7697" width="11.57421875" style="0" hidden="1" customWidth="1"/>
    <col min="7698" max="7698" width="12.28125" style="0" bestFit="1" customWidth="1"/>
    <col min="7699" max="7699" width="14.140625" style="0" customWidth="1"/>
    <col min="7700" max="7700" width="12.00390625" style="0" customWidth="1"/>
    <col min="7702" max="7702" width="11.00390625" style="0" customWidth="1"/>
    <col min="7931" max="7931" width="1.8515625" style="0" customWidth="1"/>
    <col min="7932" max="7932" width="44.421875" style="0" customWidth="1"/>
    <col min="7933" max="7933" width="11.140625" style="0" bestFit="1" customWidth="1"/>
    <col min="7934" max="7934" width="10.140625" style="0" bestFit="1" customWidth="1"/>
    <col min="7935" max="7935" width="11.140625" style="0" bestFit="1" customWidth="1"/>
    <col min="7936" max="7936" width="10.140625" style="0" bestFit="1" customWidth="1"/>
    <col min="7937" max="7940" width="11.140625" style="0" bestFit="1" customWidth="1"/>
    <col min="7942" max="7944" width="11.140625" style="0" bestFit="1" customWidth="1"/>
    <col min="7945" max="7945" width="12.7109375" style="0" bestFit="1" customWidth="1"/>
    <col min="7946" max="7946" width="12.421875" style="0" customWidth="1"/>
    <col min="7947" max="7953" width="11.57421875" style="0" hidden="1" customWidth="1"/>
    <col min="7954" max="7954" width="12.28125" style="0" bestFit="1" customWidth="1"/>
    <col min="7955" max="7955" width="14.140625" style="0" customWidth="1"/>
    <col min="7956" max="7956" width="12.00390625" style="0" customWidth="1"/>
    <col min="7958" max="7958" width="11.00390625" style="0" customWidth="1"/>
    <col min="8187" max="8187" width="1.8515625" style="0" customWidth="1"/>
    <col min="8188" max="8188" width="44.421875" style="0" customWidth="1"/>
    <col min="8189" max="8189" width="11.140625" style="0" bestFit="1" customWidth="1"/>
    <col min="8190" max="8190" width="10.140625" style="0" bestFit="1" customWidth="1"/>
    <col min="8191" max="8191" width="11.140625" style="0" bestFit="1" customWidth="1"/>
    <col min="8192" max="8192" width="10.140625" style="0" bestFit="1" customWidth="1"/>
    <col min="8193" max="8196" width="11.140625" style="0" bestFit="1" customWidth="1"/>
    <col min="8198" max="8200" width="11.140625" style="0" bestFit="1" customWidth="1"/>
    <col min="8201" max="8201" width="12.7109375" style="0" bestFit="1" customWidth="1"/>
    <col min="8202" max="8202" width="12.421875" style="0" customWidth="1"/>
    <col min="8203" max="8209" width="11.57421875" style="0" hidden="1" customWidth="1"/>
    <col min="8210" max="8210" width="12.28125" style="0" bestFit="1" customWidth="1"/>
    <col min="8211" max="8211" width="14.140625" style="0" customWidth="1"/>
    <col min="8212" max="8212" width="12.00390625" style="0" customWidth="1"/>
    <col min="8214" max="8214" width="11.00390625" style="0" customWidth="1"/>
    <col min="8443" max="8443" width="1.8515625" style="0" customWidth="1"/>
    <col min="8444" max="8444" width="44.421875" style="0" customWidth="1"/>
    <col min="8445" max="8445" width="11.140625" style="0" bestFit="1" customWidth="1"/>
    <col min="8446" max="8446" width="10.140625" style="0" bestFit="1" customWidth="1"/>
    <col min="8447" max="8447" width="11.140625" style="0" bestFit="1" customWidth="1"/>
    <col min="8448" max="8448" width="10.140625" style="0" bestFit="1" customWidth="1"/>
    <col min="8449" max="8452" width="11.140625" style="0" bestFit="1" customWidth="1"/>
    <col min="8454" max="8456" width="11.140625" style="0" bestFit="1" customWidth="1"/>
    <col min="8457" max="8457" width="12.7109375" style="0" bestFit="1" customWidth="1"/>
    <col min="8458" max="8458" width="12.421875" style="0" customWidth="1"/>
    <col min="8459" max="8465" width="11.57421875" style="0" hidden="1" customWidth="1"/>
    <col min="8466" max="8466" width="12.28125" style="0" bestFit="1" customWidth="1"/>
    <col min="8467" max="8467" width="14.140625" style="0" customWidth="1"/>
    <col min="8468" max="8468" width="12.00390625" style="0" customWidth="1"/>
    <col min="8470" max="8470" width="11.00390625" style="0" customWidth="1"/>
    <col min="8699" max="8699" width="1.8515625" style="0" customWidth="1"/>
    <col min="8700" max="8700" width="44.421875" style="0" customWidth="1"/>
    <col min="8701" max="8701" width="11.140625" style="0" bestFit="1" customWidth="1"/>
    <col min="8702" max="8702" width="10.140625" style="0" bestFit="1" customWidth="1"/>
    <col min="8703" max="8703" width="11.140625" style="0" bestFit="1" customWidth="1"/>
    <col min="8704" max="8704" width="10.140625" style="0" bestFit="1" customWidth="1"/>
    <col min="8705" max="8708" width="11.140625" style="0" bestFit="1" customWidth="1"/>
    <col min="8710" max="8712" width="11.140625" style="0" bestFit="1" customWidth="1"/>
    <col min="8713" max="8713" width="12.7109375" style="0" bestFit="1" customWidth="1"/>
    <col min="8714" max="8714" width="12.421875" style="0" customWidth="1"/>
    <col min="8715" max="8721" width="11.57421875" style="0" hidden="1" customWidth="1"/>
    <col min="8722" max="8722" width="12.28125" style="0" bestFit="1" customWidth="1"/>
    <col min="8723" max="8723" width="14.140625" style="0" customWidth="1"/>
    <col min="8724" max="8724" width="12.00390625" style="0" customWidth="1"/>
    <col min="8726" max="8726" width="11.00390625" style="0" customWidth="1"/>
    <col min="8955" max="8955" width="1.8515625" style="0" customWidth="1"/>
    <col min="8956" max="8956" width="44.421875" style="0" customWidth="1"/>
    <col min="8957" max="8957" width="11.140625" style="0" bestFit="1" customWidth="1"/>
    <col min="8958" max="8958" width="10.140625" style="0" bestFit="1" customWidth="1"/>
    <col min="8959" max="8959" width="11.140625" style="0" bestFit="1" customWidth="1"/>
    <col min="8960" max="8960" width="10.140625" style="0" bestFit="1" customWidth="1"/>
    <col min="8961" max="8964" width="11.140625" style="0" bestFit="1" customWidth="1"/>
    <col min="8966" max="8968" width="11.140625" style="0" bestFit="1" customWidth="1"/>
    <col min="8969" max="8969" width="12.7109375" style="0" bestFit="1" customWidth="1"/>
    <col min="8970" max="8970" width="12.421875" style="0" customWidth="1"/>
    <col min="8971" max="8977" width="11.57421875" style="0" hidden="1" customWidth="1"/>
    <col min="8978" max="8978" width="12.28125" style="0" bestFit="1" customWidth="1"/>
    <col min="8979" max="8979" width="14.140625" style="0" customWidth="1"/>
    <col min="8980" max="8980" width="12.00390625" style="0" customWidth="1"/>
    <col min="8982" max="8982" width="11.00390625" style="0" customWidth="1"/>
    <col min="9211" max="9211" width="1.8515625" style="0" customWidth="1"/>
    <col min="9212" max="9212" width="44.421875" style="0" customWidth="1"/>
    <col min="9213" max="9213" width="11.140625" style="0" bestFit="1" customWidth="1"/>
    <col min="9214" max="9214" width="10.140625" style="0" bestFit="1" customWidth="1"/>
    <col min="9215" max="9215" width="11.140625" style="0" bestFit="1" customWidth="1"/>
    <col min="9216" max="9216" width="10.140625" style="0" bestFit="1" customWidth="1"/>
    <col min="9217" max="9220" width="11.140625" style="0" bestFit="1" customWidth="1"/>
    <col min="9222" max="9224" width="11.140625" style="0" bestFit="1" customWidth="1"/>
    <col min="9225" max="9225" width="12.7109375" style="0" bestFit="1" customWidth="1"/>
    <col min="9226" max="9226" width="12.421875" style="0" customWidth="1"/>
    <col min="9227" max="9233" width="11.57421875" style="0" hidden="1" customWidth="1"/>
    <col min="9234" max="9234" width="12.28125" style="0" bestFit="1" customWidth="1"/>
    <col min="9235" max="9235" width="14.140625" style="0" customWidth="1"/>
    <col min="9236" max="9236" width="12.00390625" style="0" customWidth="1"/>
    <col min="9238" max="9238" width="11.00390625" style="0" customWidth="1"/>
    <col min="9467" max="9467" width="1.8515625" style="0" customWidth="1"/>
    <col min="9468" max="9468" width="44.421875" style="0" customWidth="1"/>
    <col min="9469" max="9469" width="11.140625" style="0" bestFit="1" customWidth="1"/>
    <col min="9470" max="9470" width="10.140625" style="0" bestFit="1" customWidth="1"/>
    <col min="9471" max="9471" width="11.140625" style="0" bestFit="1" customWidth="1"/>
    <col min="9472" max="9472" width="10.140625" style="0" bestFit="1" customWidth="1"/>
    <col min="9473" max="9476" width="11.140625" style="0" bestFit="1" customWidth="1"/>
    <col min="9478" max="9480" width="11.140625" style="0" bestFit="1" customWidth="1"/>
    <col min="9481" max="9481" width="12.7109375" style="0" bestFit="1" customWidth="1"/>
    <col min="9482" max="9482" width="12.421875" style="0" customWidth="1"/>
    <col min="9483" max="9489" width="11.57421875" style="0" hidden="1" customWidth="1"/>
    <col min="9490" max="9490" width="12.28125" style="0" bestFit="1" customWidth="1"/>
    <col min="9491" max="9491" width="14.140625" style="0" customWidth="1"/>
    <col min="9492" max="9492" width="12.00390625" style="0" customWidth="1"/>
    <col min="9494" max="9494" width="11.00390625" style="0" customWidth="1"/>
    <col min="9723" max="9723" width="1.8515625" style="0" customWidth="1"/>
    <col min="9724" max="9724" width="44.421875" style="0" customWidth="1"/>
    <col min="9725" max="9725" width="11.140625" style="0" bestFit="1" customWidth="1"/>
    <col min="9726" max="9726" width="10.140625" style="0" bestFit="1" customWidth="1"/>
    <col min="9727" max="9727" width="11.140625" style="0" bestFit="1" customWidth="1"/>
    <col min="9728" max="9728" width="10.140625" style="0" bestFit="1" customWidth="1"/>
    <col min="9729" max="9732" width="11.140625" style="0" bestFit="1" customWidth="1"/>
    <col min="9734" max="9736" width="11.140625" style="0" bestFit="1" customWidth="1"/>
    <col min="9737" max="9737" width="12.7109375" style="0" bestFit="1" customWidth="1"/>
    <col min="9738" max="9738" width="12.421875" style="0" customWidth="1"/>
    <col min="9739" max="9745" width="11.57421875" style="0" hidden="1" customWidth="1"/>
    <col min="9746" max="9746" width="12.28125" style="0" bestFit="1" customWidth="1"/>
    <col min="9747" max="9747" width="14.140625" style="0" customWidth="1"/>
    <col min="9748" max="9748" width="12.00390625" style="0" customWidth="1"/>
    <col min="9750" max="9750" width="11.00390625" style="0" customWidth="1"/>
    <col min="9979" max="9979" width="1.8515625" style="0" customWidth="1"/>
    <col min="9980" max="9980" width="44.421875" style="0" customWidth="1"/>
    <col min="9981" max="9981" width="11.140625" style="0" bestFit="1" customWidth="1"/>
    <col min="9982" max="9982" width="10.140625" style="0" bestFit="1" customWidth="1"/>
    <col min="9983" max="9983" width="11.140625" style="0" bestFit="1" customWidth="1"/>
    <col min="9984" max="9984" width="10.140625" style="0" bestFit="1" customWidth="1"/>
    <col min="9985" max="9988" width="11.140625" style="0" bestFit="1" customWidth="1"/>
    <col min="9990" max="9992" width="11.140625" style="0" bestFit="1" customWidth="1"/>
    <col min="9993" max="9993" width="12.7109375" style="0" bestFit="1" customWidth="1"/>
    <col min="9994" max="9994" width="12.421875" style="0" customWidth="1"/>
    <col min="9995" max="10001" width="11.57421875" style="0" hidden="1" customWidth="1"/>
    <col min="10002" max="10002" width="12.28125" style="0" bestFit="1" customWidth="1"/>
    <col min="10003" max="10003" width="14.140625" style="0" customWidth="1"/>
    <col min="10004" max="10004" width="12.00390625" style="0" customWidth="1"/>
    <col min="10006" max="10006" width="11.00390625" style="0" customWidth="1"/>
    <col min="10235" max="10235" width="1.8515625" style="0" customWidth="1"/>
    <col min="10236" max="10236" width="44.421875" style="0" customWidth="1"/>
    <col min="10237" max="10237" width="11.140625" style="0" bestFit="1" customWidth="1"/>
    <col min="10238" max="10238" width="10.140625" style="0" bestFit="1" customWidth="1"/>
    <col min="10239" max="10239" width="11.140625" style="0" bestFit="1" customWidth="1"/>
    <col min="10240" max="10240" width="10.140625" style="0" bestFit="1" customWidth="1"/>
    <col min="10241" max="10244" width="11.140625" style="0" bestFit="1" customWidth="1"/>
    <col min="10246" max="10248" width="11.140625" style="0" bestFit="1" customWidth="1"/>
    <col min="10249" max="10249" width="12.7109375" style="0" bestFit="1" customWidth="1"/>
    <col min="10250" max="10250" width="12.421875" style="0" customWidth="1"/>
    <col min="10251" max="10257" width="11.57421875" style="0" hidden="1" customWidth="1"/>
    <col min="10258" max="10258" width="12.28125" style="0" bestFit="1" customWidth="1"/>
    <col min="10259" max="10259" width="14.140625" style="0" customWidth="1"/>
    <col min="10260" max="10260" width="12.00390625" style="0" customWidth="1"/>
    <col min="10262" max="10262" width="11.00390625" style="0" customWidth="1"/>
    <col min="10491" max="10491" width="1.8515625" style="0" customWidth="1"/>
    <col min="10492" max="10492" width="44.421875" style="0" customWidth="1"/>
    <col min="10493" max="10493" width="11.140625" style="0" bestFit="1" customWidth="1"/>
    <col min="10494" max="10494" width="10.140625" style="0" bestFit="1" customWidth="1"/>
    <col min="10495" max="10495" width="11.140625" style="0" bestFit="1" customWidth="1"/>
    <col min="10496" max="10496" width="10.140625" style="0" bestFit="1" customWidth="1"/>
    <col min="10497" max="10500" width="11.140625" style="0" bestFit="1" customWidth="1"/>
    <col min="10502" max="10504" width="11.140625" style="0" bestFit="1" customWidth="1"/>
    <col min="10505" max="10505" width="12.7109375" style="0" bestFit="1" customWidth="1"/>
    <col min="10506" max="10506" width="12.421875" style="0" customWidth="1"/>
    <col min="10507" max="10513" width="11.57421875" style="0" hidden="1" customWidth="1"/>
    <col min="10514" max="10514" width="12.28125" style="0" bestFit="1" customWidth="1"/>
    <col min="10515" max="10515" width="14.140625" style="0" customWidth="1"/>
    <col min="10516" max="10516" width="12.00390625" style="0" customWidth="1"/>
    <col min="10518" max="10518" width="11.00390625" style="0" customWidth="1"/>
    <col min="10747" max="10747" width="1.8515625" style="0" customWidth="1"/>
    <col min="10748" max="10748" width="44.421875" style="0" customWidth="1"/>
    <col min="10749" max="10749" width="11.140625" style="0" bestFit="1" customWidth="1"/>
    <col min="10750" max="10750" width="10.140625" style="0" bestFit="1" customWidth="1"/>
    <col min="10751" max="10751" width="11.140625" style="0" bestFit="1" customWidth="1"/>
    <col min="10752" max="10752" width="10.140625" style="0" bestFit="1" customWidth="1"/>
    <col min="10753" max="10756" width="11.140625" style="0" bestFit="1" customWidth="1"/>
    <col min="10758" max="10760" width="11.140625" style="0" bestFit="1" customWidth="1"/>
    <col min="10761" max="10761" width="12.7109375" style="0" bestFit="1" customWidth="1"/>
    <col min="10762" max="10762" width="12.421875" style="0" customWidth="1"/>
    <col min="10763" max="10769" width="11.57421875" style="0" hidden="1" customWidth="1"/>
    <col min="10770" max="10770" width="12.28125" style="0" bestFit="1" customWidth="1"/>
    <col min="10771" max="10771" width="14.140625" style="0" customWidth="1"/>
    <col min="10772" max="10772" width="12.00390625" style="0" customWidth="1"/>
    <col min="10774" max="10774" width="11.00390625" style="0" customWidth="1"/>
    <col min="11003" max="11003" width="1.8515625" style="0" customWidth="1"/>
    <col min="11004" max="11004" width="44.421875" style="0" customWidth="1"/>
    <col min="11005" max="11005" width="11.140625" style="0" bestFit="1" customWidth="1"/>
    <col min="11006" max="11006" width="10.140625" style="0" bestFit="1" customWidth="1"/>
    <col min="11007" max="11007" width="11.140625" style="0" bestFit="1" customWidth="1"/>
    <col min="11008" max="11008" width="10.140625" style="0" bestFit="1" customWidth="1"/>
    <col min="11009" max="11012" width="11.140625" style="0" bestFit="1" customWidth="1"/>
    <col min="11014" max="11016" width="11.140625" style="0" bestFit="1" customWidth="1"/>
    <col min="11017" max="11017" width="12.7109375" style="0" bestFit="1" customWidth="1"/>
    <col min="11018" max="11018" width="12.421875" style="0" customWidth="1"/>
    <col min="11019" max="11025" width="11.57421875" style="0" hidden="1" customWidth="1"/>
    <col min="11026" max="11026" width="12.28125" style="0" bestFit="1" customWidth="1"/>
    <col min="11027" max="11027" width="14.140625" style="0" customWidth="1"/>
    <col min="11028" max="11028" width="12.00390625" style="0" customWidth="1"/>
    <col min="11030" max="11030" width="11.00390625" style="0" customWidth="1"/>
    <col min="11259" max="11259" width="1.8515625" style="0" customWidth="1"/>
    <col min="11260" max="11260" width="44.421875" style="0" customWidth="1"/>
    <col min="11261" max="11261" width="11.140625" style="0" bestFit="1" customWidth="1"/>
    <col min="11262" max="11262" width="10.140625" style="0" bestFit="1" customWidth="1"/>
    <col min="11263" max="11263" width="11.140625" style="0" bestFit="1" customWidth="1"/>
    <col min="11264" max="11264" width="10.140625" style="0" bestFit="1" customWidth="1"/>
    <col min="11265" max="11268" width="11.140625" style="0" bestFit="1" customWidth="1"/>
    <col min="11270" max="11272" width="11.140625" style="0" bestFit="1" customWidth="1"/>
    <col min="11273" max="11273" width="12.7109375" style="0" bestFit="1" customWidth="1"/>
    <col min="11274" max="11274" width="12.421875" style="0" customWidth="1"/>
    <col min="11275" max="11281" width="11.57421875" style="0" hidden="1" customWidth="1"/>
    <col min="11282" max="11282" width="12.28125" style="0" bestFit="1" customWidth="1"/>
    <col min="11283" max="11283" width="14.140625" style="0" customWidth="1"/>
    <col min="11284" max="11284" width="12.00390625" style="0" customWidth="1"/>
    <col min="11286" max="11286" width="11.00390625" style="0" customWidth="1"/>
    <col min="11515" max="11515" width="1.8515625" style="0" customWidth="1"/>
    <col min="11516" max="11516" width="44.421875" style="0" customWidth="1"/>
    <col min="11517" max="11517" width="11.140625" style="0" bestFit="1" customWidth="1"/>
    <col min="11518" max="11518" width="10.140625" style="0" bestFit="1" customWidth="1"/>
    <col min="11519" max="11519" width="11.140625" style="0" bestFit="1" customWidth="1"/>
    <col min="11520" max="11520" width="10.140625" style="0" bestFit="1" customWidth="1"/>
    <col min="11521" max="11524" width="11.140625" style="0" bestFit="1" customWidth="1"/>
    <col min="11526" max="11528" width="11.140625" style="0" bestFit="1" customWidth="1"/>
    <col min="11529" max="11529" width="12.7109375" style="0" bestFit="1" customWidth="1"/>
    <col min="11530" max="11530" width="12.421875" style="0" customWidth="1"/>
    <col min="11531" max="11537" width="11.57421875" style="0" hidden="1" customWidth="1"/>
    <col min="11538" max="11538" width="12.28125" style="0" bestFit="1" customWidth="1"/>
    <col min="11539" max="11539" width="14.140625" style="0" customWidth="1"/>
    <col min="11540" max="11540" width="12.00390625" style="0" customWidth="1"/>
    <col min="11542" max="11542" width="11.00390625" style="0" customWidth="1"/>
    <col min="11771" max="11771" width="1.8515625" style="0" customWidth="1"/>
    <col min="11772" max="11772" width="44.421875" style="0" customWidth="1"/>
    <col min="11773" max="11773" width="11.140625" style="0" bestFit="1" customWidth="1"/>
    <col min="11774" max="11774" width="10.140625" style="0" bestFit="1" customWidth="1"/>
    <col min="11775" max="11775" width="11.140625" style="0" bestFit="1" customWidth="1"/>
    <col min="11776" max="11776" width="10.140625" style="0" bestFit="1" customWidth="1"/>
    <col min="11777" max="11780" width="11.140625" style="0" bestFit="1" customWidth="1"/>
    <col min="11782" max="11784" width="11.140625" style="0" bestFit="1" customWidth="1"/>
    <col min="11785" max="11785" width="12.7109375" style="0" bestFit="1" customWidth="1"/>
    <col min="11786" max="11786" width="12.421875" style="0" customWidth="1"/>
    <col min="11787" max="11793" width="11.57421875" style="0" hidden="1" customWidth="1"/>
    <col min="11794" max="11794" width="12.28125" style="0" bestFit="1" customWidth="1"/>
    <col min="11795" max="11795" width="14.140625" style="0" customWidth="1"/>
    <col min="11796" max="11796" width="12.00390625" style="0" customWidth="1"/>
    <col min="11798" max="11798" width="11.00390625" style="0" customWidth="1"/>
    <col min="12027" max="12027" width="1.8515625" style="0" customWidth="1"/>
    <col min="12028" max="12028" width="44.421875" style="0" customWidth="1"/>
    <col min="12029" max="12029" width="11.140625" style="0" bestFit="1" customWidth="1"/>
    <col min="12030" max="12030" width="10.140625" style="0" bestFit="1" customWidth="1"/>
    <col min="12031" max="12031" width="11.140625" style="0" bestFit="1" customWidth="1"/>
    <col min="12032" max="12032" width="10.140625" style="0" bestFit="1" customWidth="1"/>
    <col min="12033" max="12036" width="11.140625" style="0" bestFit="1" customWidth="1"/>
    <col min="12038" max="12040" width="11.140625" style="0" bestFit="1" customWidth="1"/>
    <col min="12041" max="12041" width="12.7109375" style="0" bestFit="1" customWidth="1"/>
    <col min="12042" max="12042" width="12.421875" style="0" customWidth="1"/>
    <col min="12043" max="12049" width="11.57421875" style="0" hidden="1" customWidth="1"/>
    <col min="12050" max="12050" width="12.28125" style="0" bestFit="1" customWidth="1"/>
    <col min="12051" max="12051" width="14.140625" style="0" customWidth="1"/>
    <col min="12052" max="12052" width="12.00390625" style="0" customWidth="1"/>
    <col min="12054" max="12054" width="11.00390625" style="0" customWidth="1"/>
    <col min="12283" max="12283" width="1.8515625" style="0" customWidth="1"/>
    <col min="12284" max="12284" width="44.421875" style="0" customWidth="1"/>
    <col min="12285" max="12285" width="11.140625" style="0" bestFit="1" customWidth="1"/>
    <col min="12286" max="12286" width="10.140625" style="0" bestFit="1" customWidth="1"/>
    <col min="12287" max="12287" width="11.140625" style="0" bestFit="1" customWidth="1"/>
    <col min="12288" max="12288" width="10.140625" style="0" bestFit="1" customWidth="1"/>
    <col min="12289" max="12292" width="11.140625" style="0" bestFit="1" customWidth="1"/>
    <col min="12294" max="12296" width="11.140625" style="0" bestFit="1" customWidth="1"/>
    <col min="12297" max="12297" width="12.7109375" style="0" bestFit="1" customWidth="1"/>
    <col min="12298" max="12298" width="12.421875" style="0" customWidth="1"/>
    <col min="12299" max="12305" width="11.57421875" style="0" hidden="1" customWidth="1"/>
    <col min="12306" max="12306" width="12.28125" style="0" bestFit="1" customWidth="1"/>
    <col min="12307" max="12307" width="14.140625" style="0" customWidth="1"/>
    <col min="12308" max="12308" width="12.00390625" style="0" customWidth="1"/>
    <col min="12310" max="12310" width="11.00390625" style="0" customWidth="1"/>
    <col min="12539" max="12539" width="1.8515625" style="0" customWidth="1"/>
    <col min="12540" max="12540" width="44.421875" style="0" customWidth="1"/>
    <col min="12541" max="12541" width="11.140625" style="0" bestFit="1" customWidth="1"/>
    <col min="12542" max="12542" width="10.140625" style="0" bestFit="1" customWidth="1"/>
    <col min="12543" max="12543" width="11.140625" style="0" bestFit="1" customWidth="1"/>
    <col min="12544" max="12544" width="10.140625" style="0" bestFit="1" customWidth="1"/>
    <col min="12545" max="12548" width="11.140625" style="0" bestFit="1" customWidth="1"/>
    <col min="12550" max="12552" width="11.140625" style="0" bestFit="1" customWidth="1"/>
    <col min="12553" max="12553" width="12.7109375" style="0" bestFit="1" customWidth="1"/>
    <col min="12554" max="12554" width="12.421875" style="0" customWidth="1"/>
    <col min="12555" max="12561" width="11.57421875" style="0" hidden="1" customWidth="1"/>
    <col min="12562" max="12562" width="12.28125" style="0" bestFit="1" customWidth="1"/>
    <col min="12563" max="12563" width="14.140625" style="0" customWidth="1"/>
    <col min="12564" max="12564" width="12.00390625" style="0" customWidth="1"/>
    <col min="12566" max="12566" width="11.00390625" style="0" customWidth="1"/>
    <col min="12795" max="12795" width="1.8515625" style="0" customWidth="1"/>
    <col min="12796" max="12796" width="44.421875" style="0" customWidth="1"/>
    <col min="12797" max="12797" width="11.140625" style="0" bestFit="1" customWidth="1"/>
    <col min="12798" max="12798" width="10.140625" style="0" bestFit="1" customWidth="1"/>
    <col min="12799" max="12799" width="11.140625" style="0" bestFit="1" customWidth="1"/>
    <col min="12800" max="12800" width="10.140625" style="0" bestFit="1" customWidth="1"/>
    <col min="12801" max="12804" width="11.140625" style="0" bestFit="1" customWidth="1"/>
    <col min="12806" max="12808" width="11.140625" style="0" bestFit="1" customWidth="1"/>
    <col min="12809" max="12809" width="12.7109375" style="0" bestFit="1" customWidth="1"/>
    <col min="12810" max="12810" width="12.421875" style="0" customWidth="1"/>
    <col min="12811" max="12817" width="11.57421875" style="0" hidden="1" customWidth="1"/>
    <col min="12818" max="12818" width="12.28125" style="0" bestFit="1" customWidth="1"/>
    <col min="12819" max="12819" width="14.140625" style="0" customWidth="1"/>
    <col min="12820" max="12820" width="12.00390625" style="0" customWidth="1"/>
    <col min="12822" max="12822" width="11.00390625" style="0" customWidth="1"/>
    <col min="13051" max="13051" width="1.8515625" style="0" customWidth="1"/>
    <col min="13052" max="13052" width="44.421875" style="0" customWidth="1"/>
    <col min="13053" max="13053" width="11.140625" style="0" bestFit="1" customWidth="1"/>
    <col min="13054" max="13054" width="10.140625" style="0" bestFit="1" customWidth="1"/>
    <col min="13055" max="13055" width="11.140625" style="0" bestFit="1" customWidth="1"/>
    <col min="13056" max="13056" width="10.140625" style="0" bestFit="1" customWidth="1"/>
    <col min="13057" max="13060" width="11.140625" style="0" bestFit="1" customWidth="1"/>
    <col min="13062" max="13064" width="11.140625" style="0" bestFit="1" customWidth="1"/>
    <col min="13065" max="13065" width="12.7109375" style="0" bestFit="1" customWidth="1"/>
    <col min="13066" max="13066" width="12.421875" style="0" customWidth="1"/>
    <col min="13067" max="13073" width="11.57421875" style="0" hidden="1" customWidth="1"/>
    <col min="13074" max="13074" width="12.28125" style="0" bestFit="1" customWidth="1"/>
    <col min="13075" max="13075" width="14.140625" style="0" customWidth="1"/>
    <col min="13076" max="13076" width="12.00390625" style="0" customWidth="1"/>
    <col min="13078" max="13078" width="11.00390625" style="0" customWidth="1"/>
    <col min="13307" max="13307" width="1.8515625" style="0" customWidth="1"/>
    <col min="13308" max="13308" width="44.421875" style="0" customWidth="1"/>
    <col min="13309" max="13309" width="11.140625" style="0" bestFit="1" customWidth="1"/>
    <col min="13310" max="13310" width="10.140625" style="0" bestFit="1" customWidth="1"/>
    <col min="13311" max="13311" width="11.140625" style="0" bestFit="1" customWidth="1"/>
    <col min="13312" max="13312" width="10.140625" style="0" bestFit="1" customWidth="1"/>
    <col min="13313" max="13316" width="11.140625" style="0" bestFit="1" customWidth="1"/>
    <col min="13318" max="13320" width="11.140625" style="0" bestFit="1" customWidth="1"/>
    <col min="13321" max="13321" width="12.7109375" style="0" bestFit="1" customWidth="1"/>
    <col min="13322" max="13322" width="12.421875" style="0" customWidth="1"/>
    <col min="13323" max="13329" width="11.57421875" style="0" hidden="1" customWidth="1"/>
    <col min="13330" max="13330" width="12.28125" style="0" bestFit="1" customWidth="1"/>
    <col min="13331" max="13331" width="14.140625" style="0" customWidth="1"/>
    <col min="13332" max="13332" width="12.00390625" style="0" customWidth="1"/>
    <col min="13334" max="13334" width="11.00390625" style="0" customWidth="1"/>
    <col min="13563" max="13563" width="1.8515625" style="0" customWidth="1"/>
    <col min="13564" max="13564" width="44.421875" style="0" customWidth="1"/>
    <col min="13565" max="13565" width="11.140625" style="0" bestFit="1" customWidth="1"/>
    <col min="13566" max="13566" width="10.140625" style="0" bestFit="1" customWidth="1"/>
    <col min="13567" max="13567" width="11.140625" style="0" bestFit="1" customWidth="1"/>
    <col min="13568" max="13568" width="10.140625" style="0" bestFit="1" customWidth="1"/>
    <col min="13569" max="13572" width="11.140625" style="0" bestFit="1" customWidth="1"/>
    <col min="13574" max="13576" width="11.140625" style="0" bestFit="1" customWidth="1"/>
    <col min="13577" max="13577" width="12.7109375" style="0" bestFit="1" customWidth="1"/>
    <col min="13578" max="13578" width="12.421875" style="0" customWidth="1"/>
    <col min="13579" max="13585" width="11.57421875" style="0" hidden="1" customWidth="1"/>
    <col min="13586" max="13586" width="12.28125" style="0" bestFit="1" customWidth="1"/>
    <col min="13587" max="13587" width="14.140625" style="0" customWidth="1"/>
    <col min="13588" max="13588" width="12.00390625" style="0" customWidth="1"/>
    <col min="13590" max="13590" width="11.00390625" style="0" customWidth="1"/>
    <col min="13819" max="13819" width="1.8515625" style="0" customWidth="1"/>
    <col min="13820" max="13820" width="44.421875" style="0" customWidth="1"/>
    <col min="13821" max="13821" width="11.140625" style="0" bestFit="1" customWidth="1"/>
    <col min="13822" max="13822" width="10.140625" style="0" bestFit="1" customWidth="1"/>
    <col min="13823" max="13823" width="11.140625" style="0" bestFit="1" customWidth="1"/>
    <col min="13824" max="13824" width="10.140625" style="0" bestFit="1" customWidth="1"/>
    <col min="13825" max="13828" width="11.140625" style="0" bestFit="1" customWidth="1"/>
    <col min="13830" max="13832" width="11.140625" style="0" bestFit="1" customWidth="1"/>
    <col min="13833" max="13833" width="12.7109375" style="0" bestFit="1" customWidth="1"/>
    <col min="13834" max="13834" width="12.421875" style="0" customWidth="1"/>
    <col min="13835" max="13841" width="11.57421875" style="0" hidden="1" customWidth="1"/>
    <col min="13842" max="13842" width="12.28125" style="0" bestFit="1" customWidth="1"/>
    <col min="13843" max="13843" width="14.140625" style="0" customWidth="1"/>
    <col min="13844" max="13844" width="12.00390625" style="0" customWidth="1"/>
    <col min="13846" max="13846" width="11.00390625" style="0" customWidth="1"/>
    <col min="14075" max="14075" width="1.8515625" style="0" customWidth="1"/>
    <col min="14076" max="14076" width="44.421875" style="0" customWidth="1"/>
    <col min="14077" max="14077" width="11.140625" style="0" bestFit="1" customWidth="1"/>
    <col min="14078" max="14078" width="10.140625" style="0" bestFit="1" customWidth="1"/>
    <col min="14079" max="14079" width="11.140625" style="0" bestFit="1" customWidth="1"/>
    <col min="14080" max="14080" width="10.140625" style="0" bestFit="1" customWidth="1"/>
    <col min="14081" max="14084" width="11.140625" style="0" bestFit="1" customWidth="1"/>
    <col min="14086" max="14088" width="11.140625" style="0" bestFit="1" customWidth="1"/>
    <col min="14089" max="14089" width="12.7109375" style="0" bestFit="1" customWidth="1"/>
    <col min="14090" max="14090" width="12.421875" style="0" customWidth="1"/>
    <col min="14091" max="14097" width="11.57421875" style="0" hidden="1" customWidth="1"/>
    <col min="14098" max="14098" width="12.28125" style="0" bestFit="1" customWidth="1"/>
    <col min="14099" max="14099" width="14.140625" style="0" customWidth="1"/>
    <col min="14100" max="14100" width="12.00390625" style="0" customWidth="1"/>
    <col min="14102" max="14102" width="11.00390625" style="0" customWidth="1"/>
    <col min="14331" max="14331" width="1.8515625" style="0" customWidth="1"/>
    <col min="14332" max="14332" width="44.421875" style="0" customWidth="1"/>
    <col min="14333" max="14333" width="11.140625" style="0" bestFit="1" customWidth="1"/>
    <col min="14334" max="14334" width="10.140625" style="0" bestFit="1" customWidth="1"/>
    <col min="14335" max="14335" width="11.140625" style="0" bestFit="1" customWidth="1"/>
    <col min="14336" max="14336" width="10.140625" style="0" bestFit="1" customWidth="1"/>
    <col min="14337" max="14340" width="11.140625" style="0" bestFit="1" customWidth="1"/>
    <col min="14342" max="14344" width="11.140625" style="0" bestFit="1" customWidth="1"/>
    <col min="14345" max="14345" width="12.7109375" style="0" bestFit="1" customWidth="1"/>
    <col min="14346" max="14346" width="12.421875" style="0" customWidth="1"/>
    <col min="14347" max="14353" width="11.57421875" style="0" hidden="1" customWidth="1"/>
    <col min="14354" max="14354" width="12.28125" style="0" bestFit="1" customWidth="1"/>
    <col min="14355" max="14355" width="14.140625" style="0" customWidth="1"/>
    <col min="14356" max="14356" width="12.00390625" style="0" customWidth="1"/>
    <col min="14358" max="14358" width="11.00390625" style="0" customWidth="1"/>
    <col min="14587" max="14587" width="1.8515625" style="0" customWidth="1"/>
    <col min="14588" max="14588" width="44.421875" style="0" customWidth="1"/>
    <col min="14589" max="14589" width="11.140625" style="0" bestFit="1" customWidth="1"/>
    <col min="14590" max="14590" width="10.140625" style="0" bestFit="1" customWidth="1"/>
    <col min="14591" max="14591" width="11.140625" style="0" bestFit="1" customWidth="1"/>
    <col min="14592" max="14592" width="10.140625" style="0" bestFit="1" customWidth="1"/>
    <col min="14593" max="14596" width="11.140625" style="0" bestFit="1" customWidth="1"/>
    <col min="14598" max="14600" width="11.140625" style="0" bestFit="1" customWidth="1"/>
    <col min="14601" max="14601" width="12.7109375" style="0" bestFit="1" customWidth="1"/>
    <col min="14602" max="14602" width="12.421875" style="0" customWidth="1"/>
    <col min="14603" max="14609" width="11.57421875" style="0" hidden="1" customWidth="1"/>
    <col min="14610" max="14610" width="12.28125" style="0" bestFit="1" customWidth="1"/>
    <col min="14611" max="14611" width="14.140625" style="0" customWidth="1"/>
    <col min="14612" max="14612" width="12.00390625" style="0" customWidth="1"/>
    <col min="14614" max="14614" width="11.00390625" style="0" customWidth="1"/>
    <col min="14843" max="14843" width="1.8515625" style="0" customWidth="1"/>
    <col min="14844" max="14844" width="44.421875" style="0" customWidth="1"/>
    <col min="14845" max="14845" width="11.140625" style="0" bestFit="1" customWidth="1"/>
    <col min="14846" max="14846" width="10.140625" style="0" bestFit="1" customWidth="1"/>
    <col min="14847" max="14847" width="11.140625" style="0" bestFit="1" customWidth="1"/>
    <col min="14848" max="14848" width="10.140625" style="0" bestFit="1" customWidth="1"/>
    <col min="14849" max="14852" width="11.140625" style="0" bestFit="1" customWidth="1"/>
    <col min="14854" max="14856" width="11.140625" style="0" bestFit="1" customWidth="1"/>
    <col min="14857" max="14857" width="12.7109375" style="0" bestFit="1" customWidth="1"/>
    <col min="14858" max="14858" width="12.421875" style="0" customWidth="1"/>
    <col min="14859" max="14865" width="11.57421875" style="0" hidden="1" customWidth="1"/>
    <col min="14866" max="14866" width="12.28125" style="0" bestFit="1" customWidth="1"/>
    <col min="14867" max="14867" width="14.140625" style="0" customWidth="1"/>
    <col min="14868" max="14868" width="12.00390625" style="0" customWidth="1"/>
    <col min="14870" max="14870" width="11.00390625" style="0" customWidth="1"/>
    <col min="15099" max="15099" width="1.8515625" style="0" customWidth="1"/>
    <col min="15100" max="15100" width="44.421875" style="0" customWidth="1"/>
    <col min="15101" max="15101" width="11.140625" style="0" bestFit="1" customWidth="1"/>
    <col min="15102" max="15102" width="10.140625" style="0" bestFit="1" customWidth="1"/>
    <col min="15103" max="15103" width="11.140625" style="0" bestFit="1" customWidth="1"/>
    <col min="15104" max="15104" width="10.140625" style="0" bestFit="1" customWidth="1"/>
    <col min="15105" max="15108" width="11.140625" style="0" bestFit="1" customWidth="1"/>
    <col min="15110" max="15112" width="11.140625" style="0" bestFit="1" customWidth="1"/>
    <col min="15113" max="15113" width="12.7109375" style="0" bestFit="1" customWidth="1"/>
    <col min="15114" max="15114" width="12.421875" style="0" customWidth="1"/>
    <col min="15115" max="15121" width="11.57421875" style="0" hidden="1" customWidth="1"/>
    <col min="15122" max="15122" width="12.28125" style="0" bestFit="1" customWidth="1"/>
    <col min="15123" max="15123" width="14.140625" style="0" customWidth="1"/>
    <col min="15124" max="15124" width="12.00390625" style="0" customWidth="1"/>
    <col min="15126" max="15126" width="11.00390625" style="0" customWidth="1"/>
    <col min="15355" max="15355" width="1.8515625" style="0" customWidth="1"/>
    <col min="15356" max="15356" width="44.421875" style="0" customWidth="1"/>
    <col min="15357" max="15357" width="11.140625" style="0" bestFit="1" customWidth="1"/>
    <col min="15358" max="15358" width="10.140625" style="0" bestFit="1" customWidth="1"/>
    <col min="15359" max="15359" width="11.140625" style="0" bestFit="1" customWidth="1"/>
    <col min="15360" max="15360" width="10.140625" style="0" bestFit="1" customWidth="1"/>
    <col min="15361" max="15364" width="11.140625" style="0" bestFit="1" customWidth="1"/>
    <col min="15366" max="15368" width="11.140625" style="0" bestFit="1" customWidth="1"/>
    <col min="15369" max="15369" width="12.7109375" style="0" bestFit="1" customWidth="1"/>
    <col min="15370" max="15370" width="12.421875" style="0" customWidth="1"/>
    <col min="15371" max="15377" width="11.57421875" style="0" hidden="1" customWidth="1"/>
    <col min="15378" max="15378" width="12.28125" style="0" bestFit="1" customWidth="1"/>
    <col min="15379" max="15379" width="14.140625" style="0" customWidth="1"/>
    <col min="15380" max="15380" width="12.00390625" style="0" customWidth="1"/>
    <col min="15382" max="15382" width="11.00390625" style="0" customWidth="1"/>
    <col min="15611" max="15611" width="1.8515625" style="0" customWidth="1"/>
    <col min="15612" max="15612" width="44.421875" style="0" customWidth="1"/>
    <col min="15613" max="15613" width="11.140625" style="0" bestFit="1" customWidth="1"/>
    <col min="15614" max="15614" width="10.140625" style="0" bestFit="1" customWidth="1"/>
    <col min="15615" max="15615" width="11.140625" style="0" bestFit="1" customWidth="1"/>
    <col min="15616" max="15616" width="10.140625" style="0" bestFit="1" customWidth="1"/>
    <col min="15617" max="15620" width="11.140625" style="0" bestFit="1" customWidth="1"/>
    <col min="15622" max="15624" width="11.140625" style="0" bestFit="1" customWidth="1"/>
    <col min="15625" max="15625" width="12.7109375" style="0" bestFit="1" customWidth="1"/>
    <col min="15626" max="15626" width="12.421875" style="0" customWidth="1"/>
    <col min="15627" max="15633" width="11.57421875" style="0" hidden="1" customWidth="1"/>
    <col min="15634" max="15634" width="12.28125" style="0" bestFit="1" customWidth="1"/>
    <col min="15635" max="15635" width="14.140625" style="0" customWidth="1"/>
    <col min="15636" max="15636" width="12.00390625" style="0" customWidth="1"/>
    <col min="15638" max="15638" width="11.00390625" style="0" customWidth="1"/>
    <col min="15867" max="15867" width="1.8515625" style="0" customWidth="1"/>
    <col min="15868" max="15868" width="44.421875" style="0" customWidth="1"/>
    <col min="15869" max="15869" width="11.140625" style="0" bestFit="1" customWidth="1"/>
    <col min="15870" max="15870" width="10.140625" style="0" bestFit="1" customWidth="1"/>
    <col min="15871" max="15871" width="11.140625" style="0" bestFit="1" customWidth="1"/>
    <col min="15872" max="15872" width="10.140625" style="0" bestFit="1" customWidth="1"/>
    <col min="15873" max="15876" width="11.140625" style="0" bestFit="1" customWidth="1"/>
    <col min="15878" max="15880" width="11.140625" style="0" bestFit="1" customWidth="1"/>
    <col min="15881" max="15881" width="12.7109375" style="0" bestFit="1" customWidth="1"/>
    <col min="15882" max="15882" width="12.421875" style="0" customWidth="1"/>
    <col min="15883" max="15889" width="11.57421875" style="0" hidden="1" customWidth="1"/>
    <col min="15890" max="15890" width="12.28125" style="0" bestFit="1" customWidth="1"/>
    <col min="15891" max="15891" width="14.140625" style="0" customWidth="1"/>
    <col min="15892" max="15892" width="12.00390625" style="0" customWidth="1"/>
    <col min="15894" max="15894" width="11.00390625" style="0" customWidth="1"/>
    <col min="16123" max="16123" width="1.8515625" style="0" customWidth="1"/>
    <col min="16124" max="16124" width="44.421875" style="0" customWidth="1"/>
    <col min="16125" max="16125" width="11.140625" style="0" bestFit="1" customWidth="1"/>
    <col min="16126" max="16126" width="10.140625" style="0" bestFit="1" customWidth="1"/>
    <col min="16127" max="16127" width="11.140625" style="0" bestFit="1" customWidth="1"/>
    <col min="16128" max="16128" width="10.140625" style="0" bestFit="1" customWidth="1"/>
    <col min="16129" max="16132" width="11.140625" style="0" bestFit="1" customWidth="1"/>
    <col min="16134" max="16136" width="11.140625" style="0" bestFit="1" customWidth="1"/>
    <col min="16137" max="16137" width="12.7109375" style="0" bestFit="1" customWidth="1"/>
    <col min="16138" max="16138" width="12.421875" style="0" customWidth="1"/>
    <col min="16139" max="16145" width="11.57421875" style="0" hidden="1" customWidth="1"/>
    <col min="16146" max="16146" width="12.28125" style="0" bestFit="1" customWidth="1"/>
    <col min="16147" max="16147" width="14.140625" style="0" customWidth="1"/>
    <col min="16148" max="16148" width="12.00390625" style="0" customWidth="1"/>
    <col min="16150" max="16150" width="11.00390625" style="0" customWidth="1"/>
  </cols>
  <sheetData>
    <row r="1" spans="2:19" ht="15.7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19" ht="13.5" customHeight="1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5"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ht="10.5" customHeight="1">
      <c r="B4" s="24" t="s">
        <v>36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2:19" ht="13.5" customHeight="1" thickBot="1">
      <c r="B5" s="25" t="s">
        <v>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19" ht="28.5" customHeight="1" thickBot="1"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3" t="s">
        <v>12</v>
      </c>
      <c r="K6" s="4"/>
      <c r="L6" s="4"/>
      <c r="M6" s="4"/>
      <c r="N6" s="4"/>
      <c r="O6" s="4"/>
      <c r="P6" s="4"/>
      <c r="Q6" s="4"/>
      <c r="R6" s="3" t="s">
        <v>13</v>
      </c>
      <c r="S6" s="3" t="s">
        <v>14</v>
      </c>
    </row>
    <row r="7" spans="2:22" ht="15" outlineLevel="1">
      <c r="B7" s="5" t="s">
        <v>15</v>
      </c>
      <c r="C7" s="6">
        <f>'[1]REFIDOMSA'!I7+'[1]COASTAL'!I7+'[1]V ENERGY'!I7+'[1]ESSO '!I7+'[1]TEXACO'!I7+'[1]INTERQUIMICA'!I7</f>
        <v>42356083</v>
      </c>
      <c r="D7" s="6">
        <f>'[1]REFIDOMSA'!J7+'[1]COASTAL'!J7+'[1]V ENERGY'!J7+'[1]ESSO '!J7+'[1]TEXACO'!J7+'[1]INTERQUIMICA'!J7</f>
        <v>41913143.260000005</v>
      </c>
      <c r="E7" s="6">
        <f>'[1]REFIDOMSA'!K7+'[1]COASTAL'!K7+'[1]V ENERGY'!K7+'[1]ESSO '!K7+'[1]TEXACO'!K7+'[1]INTERQUIMICA'!K7</f>
        <v>40733299</v>
      </c>
      <c r="F7" s="6">
        <f>'[1]REFIDOMSA'!L7+'[1]COASTAL'!L7+'[1]V ENERGY'!L7+'[1]ESSO '!L7+'[1]TEXACO'!L7+'[1]INTERQUIMICA'!L7</f>
        <v>0</v>
      </c>
      <c r="G7" s="6">
        <f>'[1]REFIDOMSA'!M7+'[1]COASTAL'!M7+'[1]V ENERGY'!M7+'[1]ESSO '!M7+'[1]TEXACO'!M7+'[1]INTERQUIMICA'!M7</f>
        <v>0</v>
      </c>
      <c r="H7" s="6">
        <f>'[1]REFIDOMSA'!N7+'[1]COASTAL'!N7+'[1]V ENERGY'!N7+'[1]ESSO '!N7+'[1]TEXACO'!N7+'[1]INTERQUIMICA'!N7</f>
        <v>0</v>
      </c>
      <c r="I7" s="7">
        <f aca="true" t="shared" si="0" ref="I7:I20">SUM(C7:E7)</f>
        <v>125002525.26</v>
      </c>
      <c r="J7" s="7">
        <f aca="true" t="shared" si="1" ref="J7:J20">AVERAGE(C7:E7)</f>
        <v>41667508.42</v>
      </c>
      <c r="L7" s="8"/>
      <c r="R7" s="7">
        <f>I7/12.6</f>
        <v>9920835.338095238</v>
      </c>
      <c r="S7" s="9">
        <f>I7/92</f>
        <v>1358723.1006521739</v>
      </c>
      <c r="T7" s="10"/>
      <c r="V7" s="10"/>
    </row>
    <row r="8" spans="2:22" ht="15">
      <c r="B8" s="11" t="s">
        <v>16</v>
      </c>
      <c r="C8" s="6">
        <f>'[1]REFIDOMSA'!I8+'[1]COASTAL'!I8+'[1]V ENERGY'!I8+'[1]ESSO '!I8+'[1]TEXACO'!I8+'[1]INTERQUIMICA'!I8</f>
        <v>26660541</v>
      </c>
      <c r="D8" s="6">
        <f>'[1]REFIDOMSA'!J8+'[1]COASTAL'!J8+'[1]V ENERGY'!J8+'[1]ESSO '!J8+'[1]TEXACO'!J8+'[1]INTERQUIMICA'!J8</f>
        <v>25678290.999999996</v>
      </c>
      <c r="E8" s="6">
        <f>'[1]REFIDOMSA'!K8+'[1]COASTAL'!K8+'[1]V ENERGY'!K8+'[1]ESSO '!K8+'[1]TEXACO'!K8+'[1]INTERQUIMICA'!K8</f>
        <v>26410818</v>
      </c>
      <c r="F8" s="6">
        <f>'[1]REFIDOMSA'!L8+'[1]COASTAL'!L8+'[1]V ENERGY'!L8+'[1]ESSO '!L8+'[1]TEXACO'!L8+'[1]INTERQUIMICA'!L8</f>
        <v>0</v>
      </c>
      <c r="G8" s="6">
        <f>'[1]REFIDOMSA'!M8+'[1]COASTAL'!M8+'[1]V ENERGY'!M8+'[1]ESSO '!M8+'[1]TEXACO'!M8+'[1]INTERQUIMICA'!M8</f>
        <v>0</v>
      </c>
      <c r="H8" s="6">
        <f>'[1]REFIDOMSA'!N8+'[1]COASTAL'!N8+'[1]V ENERGY'!N8+'[1]ESSO '!N8+'[1]TEXACO'!N8+'[1]INTERQUIMICA'!N8</f>
        <v>0</v>
      </c>
      <c r="I8" s="7">
        <f t="shared" si="0"/>
        <v>78749650</v>
      </c>
      <c r="J8" s="7">
        <f t="shared" si="1"/>
        <v>26249883.333333332</v>
      </c>
      <c r="L8" s="8"/>
      <c r="R8" s="7">
        <f aca="true" t="shared" si="2" ref="R8:R20">I8/12.6</f>
        <v>6249972.222222222</v>
      </c>
      <c r="S8" s="9">
        <f aca="true" t="shared" si="3" ref="S8:S20">I8/92</f>
        <v>855974.4565217391</v>
      </c>
      <c r="V8" s="10"/>
    </row>
    <row r="9" spans="2:19" ht="15">
      <c r="B9" s="11" t="s">
        <v>17</v>
      </c>
      <c r="C9" s="6">
        <f>'[1]REFIDOMSA'!I9+'[1]COASTAL'!I9+'[1]V ENERGY'!I9+'[1]ESSO '!I9+'[1]TEXACO'!I9+'[1]INTERQUIMICA'!I9</f>
        <v>16750383</v>
      </c>
      <c r="D9" s="6">
        <f>'[1]REFIDOMSA'!J9+'[1]COASTAL'!J9+'[1]V ENERGY'!J9+'[1]ESSO '!J9+'[1]TEXACO'!J9+'[1]INTERQUIMICA'!J9</f>
        <v>16780159.62</v>
      </c>
      <c r="E9" s="6">
        <f>'[1]REFIDOMSA'!K9+'[1]COASTAL'!K9+'[1]V ENERGY'!K9+'[1]ESSO '!K9+'[1]TEXACO'!K9+'[1]INTERQUIMICA'!K9</f>
        <v>16438846</v>
      </c>
      <c r="F9" s="6">
        <f>'[1]REFIDOMSA'!L9+'[1]COASTAL'!L9+'[1]V ENERGY'!L9+'[1]ESSO '!L9+'[1]TEXACO'!L9+'[1]INTERQUIMICA'!L9</f>
        <v>0</v>
      </c>
      <c r="G9" s="6">
        <f>'[1]REFIDOMSA'!M9+'[1]COASTAL'!M9+'[1]V ENERGY'!M9+'[1]ESSO '!M9+'[1]TEXACO'!M9+'[1]INTERQUIMICA'!M9</f>
        <v>0</v>
      </c>
      <c r="H9" s="6">
        <f>'[1]REFIDOMSA'!N9+'[1]COASTAL'!N9+'[1]V ENERGY'!N9+'[1]ESSO '!N9+'[1]TEXACO'!N9+'[1]INTERQUIMICA'!N9</f>
        <v>0</v>
      </c>
      <c r="I9" s="7">
        <f t="shared" si="0"/>
        <v>49969388.620000005</v>
      </c>
      <c r="J9" s="7">
        <f t="shared" si="1"/>
        <v>16656462.873333335</v>
      </c>
      <c r="L9" s="8"/>
      <c r="R9" s="7">
        <f t="shared" si="2"/>
        <v>3965824.493650794</v>
      </c>
      <c r="S9" s="9">
        <f t="shared" si="3"/>
        <v>543145.528478261</v>
      </c>
    </row>
    <row r="10" spans="2:19" ht="15">
      <c r="B10" s="12" t="s">
        <v>18</v>
      </c>
      <c r="C10" s="6">
        <f>'[1]REFIDOMSA'!I10+'[1]COASTAL'!I10+'[1]V ENERGY'!I10+'[1]ESSO '!I10+'[1]TEXACO'!I10+'[1]INTERQUIMICA'!I10</f>
        <v>243850</v>
      </c>
      <c r="D10" s="6">
        <f>'[1]REFIDOMSA'!J10+'[1]COASTAL'!J10+'[1]V ENERGY'!J10+'[1]ESSO '!J10+'[1]TEXACO'!J10+'[1]INTERQUIMICA'!J10</f>
        <v>156670.91999999998</v>
      </c>
      <c r="E10" s="6">
        <f>'[1]REFIDOMSA'!K10+'[1]COASTAL'!K10+'[1]V ENERGY'!K10+'[1]ESSO '!K10+'[1]TEXACO'!K10+'[1]INTERQUIMICA'!K10</f>
        <v>155809</v>
      </c>
      <c r="F10" s="6">
        <f>'[1]REFIDOMSA'!L10+'[1]COASTAL'!L10+'[1]V ENERGY'!L10+'[1]ESSO '!L10+'[1]TEXACO'!L10+'[1]INTERQUIMICA'!L10</f>
        <v>0</v>
      </c>
      <c r="G10" s="6">
        <f>'[1]REFIDOMSA'!M10+'[1]COASTAL'!M10+'[1]V ENERGY'!M10+'[1]ESSO '!M10+'[1]TEXACO'!M10+'[1]INTERQUIMICA'!M10</f>
        <v>0</v>
      </c>
      <c r="H10" s="6">
        <f>'[1]REFIDOMSA'!N10+'[1]COASTAL'!N10+'[1]V ENERGY'!N10+'[1]ESSO '!N10+'[1]TEXACO'!N10+'[1]INTERQUIMICA'!N10</f>
        <v>0</v>
      </c>
      <c r="I10" s="7">
        <f t="shared" si="0"/>
        <v>556329.9199999999</v>
      </c>
      <c r="J10" s="7">
        <f t="shared" si="1"/>
        <v>185443.30666666664</v>
      </c>
      <c r="L10" s="8"/>
      <c r="R10" s="7">
        <f t="shared" si="2"/>
        <v>44153.16825396825</v>
      </c>
      <c r="S10" s="9">
        <f t="shared" si="3"/>
        <v>6047.064347826086</v>
      </c>
    </row>
    <row r="11" spans="2:19" ht="15">
      <c r="B11" s="12" t="s">
        <v>19</v>
      </c>
      <c r="C11" s="6">
        <f>'[1]REFIDOMSA'!I11+'[1]COASTAL'!I11+'[1]V ENERGY'!I11+'[1]ESSO '!I11+'[1]TEXACO'!I11+'[1]INTERQUIMICA'!I11</f>
        <v>12411304</v>
      </c>
      <c r="D11" s="6">
        <f>'[1]REFIDOMSA'!J11+'[1]COASTAL'!J11+'[1]V ENERGY'!J11+'[1]ESSO '!J11+'[1]TEXACO'!J11+'[1]INTERQUIMICA'!J11</f>
        <v>11564719.290000001</v>
      </c>
      <c r="E11" s="6">
        <f>'[1]REFIDOMSA'!K11+'[1]COASTAL'!K11+'[1]V ENERGY'!K11+'[1]ESSO '!K11+'[1]TEXACO'!K11+'[1]INTERQUIMICA'!K11</f>
        <v>9969704</v>
      </c>
      <c r="F11" s="6">
        <f>'[1]REFIDOMSA'!L11+'[1]COASTAL'!L11+'[1]V ENERGY'!L11+'[1]ESSO '!L11+'[1]TEXACO'!L11+'[1]INTERQUIMICA'!L11</f>
        <v>0</v>
      </c>
      <c r="G11" s="6">
        <f>'[1]REFIDOMSA'!M11+'[1]COASTAL'!M11+'[1]V ENERGY'!M11+'[1]ESSO '!M11+'[1]TEXACO'!M11+'[1]INTERQUIMICA'!M11</f>
        <v>0</v>
      </c>
      <c r="H11" s="6">
        <f>'[1]REFIDOMSA'!N11+'[1]COASTAL'!N11+'[1]V ENERGY'!N11+'[1]ESSO '!N11+'[1]TEXACO'!N11+'[1]INTERQUIMICA'!N11</f>
        <v>0</v>
      </c>
      <c r="I11" s="7">
        <f t="shared" si="0"/>
        <v>33945727.29</v>
      </c>
      <c r="J11" s="7">
        <f t="shared" si="1"/>
        <v>11315242.43</v>
      </c>
      <c r="L11" s="8"/>
      <c r="R11" s="7">
        <f t="shared" si="2"/>
        <v>2694105.3404761907</v>
      </c>
      <c r="S11" s="9">
        <f t="shared" si="3"/>
        <v>368975.29663043475</v>
      </c>
    </row>
    <row r="12" spans="2:19" ht="15">
      <c r="B12" s="11" t="s">
        <v>20</v>
      </c>
      <c r="C12" s="6">
        <f>'[1]REFIDOMSA'!I12+'[1]COASTAL'!I12+'[1]V ENERGY'!I12+'[1]ESSO '!I12+'[1]TEXACO'!I12+'[1]INTERQUIMICA'!I12</f>
        <v>22408355</v>
      </c>
      <c r="D12" s="6">
        <f>'[1]REFIDOMSA'!J12+'[1]COASTAL'!J12+'[1]V ENERGY'!J12+'[1]ESSO '!J12+'[1]TEXACO'!J12+'[1]INTERQUIMICA'!J12</f>
        <v>22200543.4</v>
      </c>
      <c r="E12" s="6">
        <f>'[1]REFIDOMSA'!K12+'[1]COASTAL'!K12+'[1]V ENERGY'!K12+'[1]ESSO '!K12+'[1]TEXACO'!K12+'[1]INTERQUIMICA'!K12</f>
        <v>25912452</v>
      </c>
      <c r="F12" s="6">
        <f>'[1]REFIDOMSA'!L12+'[1]COASTAL'!L12+'[1]V ENERGY'!L12+'[1]ESSO '!L12+'[1]TEXACO'!L12+'[1]INTERQUIMICA'!L12</f>
        <v>0</v>
      </c>
      <c r="G12" s="6">
        <f>'[1]REFIDOMSA'!M12+'[1]COASTAL'!M12+'[1]V ENERGY'!M12+'[1]ESSO '!M12+'[1]TEXACO'!M12+'[1]INTERQUIMICA'!M12</f>
        <v>0</v>
      </c>
      <c r="H12" s="6">
        <f>'[1]REFIDOMSA'!N12+'[1]COASTAL'!N12+'[1]V ENERGY'!N12+'[1]ESSO '!N12+'[1]TEXACO'!N12+'[1]INTERQUIMICA'!N12</f>
        <v>0</v>
      </c>
      <c r="I12" s="7">
        <f t="shared" si="0"/>
        <v>70521350.4</v>
      </c>
      <c r="J12" s="7">
        <f t="shared" si="1"/>
        <v>23507116.8</v>
      </c>
      <c r="L12" s="8"/>
      <c r="R12" s="7">
        <f t="shared" si="2"/>
        <v>5596932.571428572</v>
      </c>
      <c r="S12" s="9">
        <f t="shared" si="3"/>
        <v>766536.4173913044</v>
      </c>
    </row>
    <row r="13" spans="2:19" ht="15">
      <c r="B13" s="11" t="s">
        <v>21</v>
      </c>
      <c r="C13" s="6">
        <f>'[1]REFIDOMSA'!I13+'[1]COASTAL'!I13+'[1]V ENERGY'!I13+'[1]ESSO '!I13+'[1]TEXACO'!I13+'[1]INTERQUIMICA'!I13</f>
        <v>352047</v>
      </c>
      <c r="D13" s="6">
        <f>'[1]REFIDOMSA'!J13+'[1]COASTAL'!J13+'[1]V ENERGY'!J13+'[1]ESSO '!J13+'[1]TEXACO'!J13+'[1]INTERQUIMICA'!J13</f>
        <v>1169415.4</v>
      </c>
      <c r="E13" s="6">
        <f>'[1]REFIDOMSA'!K13+'[1]COASTAL'!K13+'[1]V ENERGY'!K13+'[1]ESSO '!K13+'[1]TEXACO'!K13+'[1]INTERQUIMICA'!K13</f>
        <v>1387580</v>
      </c>
      <c r="F13" s="6">
        <f>'[1]REFIDOMSA'!L13+'[1]COASTAL'!L13+'[1]V ENERGY'!L13+'[1]ESSO '!L13+'[1]TEXACO'!L13+'[1]INTERQUIMICA'!L13</f>
        <v>0</v>
      </c>
      <c r="G13" s="6">
        <f>'[1]REFIDOMSA'!M13+'[1]COASTAL'!M13+'[1]V ENERGY'!M13+'[1]ESSO '!M13+'[1]TEXACO'!M13+'[1]INTERQUIMICA'!M13</f>
        <v>0</v>
      </c>
      <c r="H13" s="6">
        <f>'[1]REFIDOMSA'!N13+'[1]COASTAL'!N13+'[1]V ENERGY'!N13+'[1]ESSO '!N13+'[1]TEXACO'!N13+'[1]INTERQUIMICA'!N13</f>
        <v>0</v>
      </c>
      <c r="I13" s="7">
        <f t="shared" si="0"/>
        <v>2909042.4</v>
      </c>
      <c r="J13" s="7">
        <f t="shared" si="1"/>
        <v>969680.7999999999</v>
      </c>
      <c r="L13" s="8"/>
      <c r="R13" s="7">
        <f t="shared" si="2"/>
        <v>230876.38095238095</v>
      </c>
      <c r="S13" s="9">
        <f t="shared" si="3"/>
        <v>31620.02608695652</v>
      </c>
    </row>
    <row r="14" spans="2:19" ht="15">
      <c r="B14" s="12" t="s">
        <v>22</v>
      </c>
      <c r="C14" s="6">
        <f>'[1]REFIDOMSA'!I14+'[1]COASTAL'!I14+'[1]V ENERGY'!I14+'[1]ESSO '!I14+'[1]TEXACO'!I14+'[1]INTERQUIMICA'!I14</f>
        <v>0</v>
      </c>
      <c r="D14" s="6">
        <f>'[1]REFIDOMSA'!J14+'[1]COASTAL'!J14+'[1]V ENERGY'!J14+'[1]ESSO '!J14+'[1]TEXACO'!J14+'[1]INTERQUIMICA'!J14</f>
        <v>0</v>
      </c>
      <c r="E14" s="6">
        <f>'[1]REFIDOMSA'!K14+'[1]COASTAL'!K14+'[1]V ENERGY'!K14+'[1]ESSO '!K14+'[1]TEXACO'!K14+'[1]INTERQUIMICA'!K14</f>
        <v>21732</v>
      </c>
      <c r="F14" s="6">
        <f>'[1]REFIDOMSA'!L14+'[1]COASTAL'!L14+'[1]V ENERGY'!L14+'[1]ESSO '!L14+'[1]TEXACO'!L14+'[1]INTERQUIMICA'!L14</f>
        <v>0</v>
      </c>
      <c r="G14" s="6">
        <f>'[1]REFIDOMSA'!M14+'[1]COASTAL'!M14+'[1]V ENERGY'!M14+'[1]ESSO '!M14+'[1]TEXACO'!M14+'[1]INTERQUIMICA'!M14</f>
        <v>0</v>
      </c>
      <c r="H14" s="6">
        <f>'[1]REFIDOMSA'!N14+'[1]COASTAL'!N14+'[1]V ENERGY'!N14+'[1]ESSO '!N14+'[1]TEXACO'!N14+'[1]INTERQUIMICA'!N14</f>
        <v>0</v>
      </c>
      <c r="I14" s="7">
        <f t="shared" si="0"/>
        <v>21732</v>
      </c>
      <c r="J14" s="7">
        <f t="shared" si="1"/>
        <v>7244</v>
      </c>
      <c r="L14" s="8"/>
      <c r="R14" s="7">
        <f t="shared" si="2"/>
        <v>1724.7619047619048</v>
      </c>
      <c r="S14" s="9">
        <f t="shared" si="3"/>
        <v>236.2173913043478</v>
      </c>
    </row>
    <row r="15" spans="2:19" ht="15">
      <c r="B15" s="12" t="s">
        <v>23</v>
      </c>
      <c r="C15" s="6">
        <f>'[1]REFIDOMSA'!I15+'[1]COASTAL'!I15+'[1]V ENERGY'!I15+'[1]ESSO '!I15+'[1]TEXACO'!I15+'[1]INTERQUIMICA'!I15</f>
        <v>11890522</v>
      </c>
      <c r="D15" s="6">
        <f>'[1]REFIDOMSA'!J15+'[1]COASTAL'!J15+'[1]V ENERGY'!J15+'[1]ESSO '!J15+'[1]TEXACO'!J15+'[1]INTERQUIMICA'!J15</f>
        <v>11907413.18</v>
      </c>
      <c r="E15" s="6">
        <f>'[1]REFIDOMSA'!K15+'[1]COASTAL'!K15+'[1]V ENERGY'!K15+'[1]ESSO '!K15+'[1]TEXACO'!K15+'[1]INTERQUIMICA'!K15</f>
        <v>12061627</v>
      </c>
      <c r="F15" s="6">
        <f>'[1]REFIDOMSA'!L15+'[1]COASTAL'!L15+'[1]V ENERGY'!L15+'[1]ESSO '!L15+'[1]TEXACO'!L15+'[1]INTERQUIMICA'!L15</f>
        <v>0</v>
      </c>
      <c r="G15" s="6">
        <f>'[1]REFIDOMSA'!M15+'[1]COASTAL'!M15+'[1]V ENERGY'!M15+'[1]ESSO '!M15+'[1]TEXACO'!M15+'[1]INTERQUIMICA'!M15</f>
        <v>0</v>
      </c>
      <c r="H15" s="6">
        <f>'[1]REFIDOMSA'!N15+'[1]COASTAL'!N15+'[1]V ENERGY'!N15+'[1]ESSO '!N15+'[1]TEXACO'!N15+'[1]INTERQUIMICA'!N15</f>
        <v>0</v>
      </c>
      <c r="I15" s="7">
        <f t="shared" si="0"/>
        <v>35859562.18</v>
      </c>
      <c r="J15" s="7">
        <f t="shared" si="1"/>
        <v>11953187.393333333</v>
      </c>
      <c r="L15" s="8"/>
      <c r="R15" s="7">
        <f t="shared" si="2"/>
        <v>2845996.9984126985</v>
      </c>
      <c r="S15" s="9">
        <f t="shared" si="3"/>
        <v>389777.8497826087</v>
      </c>
    </row>
    <row r="16" spans="2:19" ht="15">
      <c r="B16" s="12" t="s">
        <v>24</v>
      </c>
      <c r="C16" s="6">
        <f>'[1]REFIDOMSA'!I16+'[1]COASTAL'!I16+'[1]V ENERGY'!I16+'[1]ESSO '!I16+'[1]TEXACO'!I16+'[1]INTERQUIMICA'!I16</f>
        <v>8518530</v>
      </c>
      <c r="D16" s="6">
        <f>'[1]REFIDOMSA'!J16+'[1]COASTAL'!J16+'[1]V ENERGY'!J16+'[1]ESSO '!J16+'[1]TEXACO'!J16+'[1]INTERQUIMICA'!J16</f>
        <v>9695855.820000002</v>
      </c>
      <c r="E16" s="6">
        <v>8791343</v>
      </c>
      <c r="F16" s="6">
        <f>'[1]REFIDOMSA'!L16+'[1]COASTAL'!L16+'[1]V ENERGY'!L16+'[1]ESSO '!L16+'[1]TEXACO'!L16+'[1]INTERQUIMICA'!L16</f>
        <v>0</v>
      </c>
      <c r="G16" s="6">
        <f>'[1]REFIDOMSA'!M16+'[1]COASTAL'!M16+'[1]V ENERGY'!M16+'[1]ESSO '!M16+'[1]TEXACO'!M16+'[1]INTERQUIMICA'!M16</f>
        <v>0</v>
      </c>
      <c r="H16" s="6">
        <f>'[1]REFIDOMSA'!N16+'[1]COASTAL'!N16+'[1]V ENERGY'!N16+'[1]ESSO '!N16+'[1]TEXACO'!N16+'[1]INTERQUIMICA'!N16</f>
        <v>0</v>
      </c>
      <c r="I16" s="7">
        <f t="shared" si="0"/>
        <v>27005728.82</v>
      </c>
      <c r="J16" s="7">
        <f t="shared" si="1"/>
        <v>9001909.606666667</v>
      </c>
      <c r="L16" s="8"/>
      <c r="R16" s="7">
        <f t="shared" si="2"/>
        <v>2143311.811111111</v>
      </c>
      <c r="S16" s="9">
        <f t="shared" si="3"/>
        <v>293540.5306521739</v>
      </c>
    </row>
    <row r="17" spans="2:19" ht="15">
      <c r="B17" s="12" t="s">
        <v>25</v>
      </c>
      <c r="C17" s="6">
        <f>'[1]REFIDOMSA'!I17+'[1]COASTAL'!I17+'[1]V ENERGY'!I17+'[1]ESSO '!I17+'[1]TEXACO'!I17+'[1]INTERQUIMICA'!I17</f>
        <v>368821</v>
      </c>
      <c r="D17" s="6">
        <f>'[1]REFIDOMSA'!J17+'[1]COASTAL'!J17+'[1]V ENERGY'!J17+'[1]ESSO '!J17+'[1]TEXACO'!J17+'[1]INTERQUIMICA'!J17</f>
        <v>169664.02</v>
      </c>
      <c r="E17" s="6">
        <v>146172</v>
      </c>
      <c r="F17" s="6">
        <f>'[1]REFIDOMSA'!L17+'[1]COASTAL'!L17+'[1]V ENERGY'!L17+'[1]ESSO '!L17+'[1]TEXACO'!L17+'[1]INTERQUIMICA'!L17</f>
        <v>0</v>
      </c>
      <c r="G17" s="6">
        <f>'[1]REFIDOMSA'!M17+'[1]COASTAL'!M17+'[1]V ENERGY'!M17+'[1]ESSO '!M17+'[1]TEXACO'!M17+'[1]INTERQUIMICA'!M17</f>
        <v>0</v>
      </c>
      <c r="H17" s="6">
        <f>'[1]REFIDOMSA'!N17+'[1]COASTAL'!N17+'[1]V ENERGY'!N17+'[1]ESSO '!N17+'[1]TEXACO'!N17+'[1]INTERQUIMICA'!N17</f>
        <v>0</v>
      </c>
      <c r="I17" s="7">
        <f t="shared" si="0"/>
        <v>684657.02</v>
      </c>
      <c r="J17" s="7">
        <f t="shared" si="1"/>
        <v>228219.00666666668</v>
      </c>
      <c r="L17" s="8"/>
      <c r="R17" s="7">
        <f t="shared" si="2"/>
        <v>54337.85873015873</v>
      </c>
      <c r="S17" s="9">
        <f t="shared" si="3"/>
        <v>7441.9241304347825</v>
      </c>
    </row>
    <row r="18" spans="2:19" ht="15">
      <c r="B18" s="12" t="s">
        <v>26</v>
      </c>
      <c r="C18" s="6">
        <f>'[1]REFIDOMSA'!I18+'[1]COASTAL'!I18+'[1]V ENERGY'!I18+'[1]ESSO '!I18+'[1]TEXACO'!I18+'[1]INTERQUIMICA'!I18</f>
        <v>1339728</v>
      </c>
      <c r="D18" s="6">
        <f>'[1]REFIDOMSA'!J18+'[1]COASTAL'!J18+'[1]V ENERGY'!J18+'[1]ESSO '!J18+'[1]TEXACO'!J18+'[1]INTERQUIMICA'!J18</f>
        <v>1156829.52</v>
      </c>
      <c r="E18" s="6">
        <f>'[1]REFIDOMSA'!K18+'[1]COASTAL'!K18+'[1]V ENERGY'!K18+'[1]ESSO '!K18+'[1]TEXACO'!K18+'[1]INTERQUIMICA'!K18</f>
        <v>1215221</v>
      </c>
      <c r="F18" s="6">
        <f>'[1]REFIDOMSA'!L18+'[1]COASTAL'!L18+'[1]V ENERGY'!L18+'[1]ESSO '!L18+'[1]TEXACO'!L18+'[1]INTERQUIMICA'!L18</f>
        <v>0</v>
      </c>
      <c r="G18" s="6">
        <f>'[1]REFIDOMSA'!M18+'[1]COASTAL'!M18+'[1]V ENERGY'!M18+'[1]ESSO '!M18+'[1]TEXACO'!M18+'[1]INTERQUIMICA'!M18</f>
        <v>0</v>
      </c>
      <c r="H18" s="6">
        <f>'[1]REFIDOMSA'!N18+'[1]COASTAL'!N18+'[1]V ENERGY'!N18+'[1]ESSO '!N18+'[1]TEXACO'!N18+'[1]INTERQUIMICA'!N18</f>
        <v>0</v>
      </c>
      <c r="I18" s="7">
        <f t="shared" si="0"/>
        <v>3711778.52</v>
      </c>
      <c r="J18" s="7">
        <f t="shared" si="1"/>
        <v>1237259.5066666666</v>
      </c>
      <c r="L18" s="8"/>
      <c r="R18" s="7">
        <f t="shared" si="2"/>
        <v>294585.5968253968</v>
      </c>
      <c r="S18" s="9">
        <f t="shared" si="3"/>
        <v>40345.41869565217</v>
      </c>
    </row>
    <row r="19" spans="2:19" ht="15">
      <c r="B19" s="12" t="s">
        <v>27</v>
      </c>
      <c r="C19" s="6">
        <f>'[1]REFIDOMSA'!I19+'[1]COASTAL'!I19+'[1]V ENERGY'!I19+'[1]ESSO '!I19+'[1]TEXACO'!I19+'[1]INTERQUIMICA'!I19</f>
        <v>0</v>
      </c>
      <c r="D19" s="6">
        <f>'[1]REFIDOMSA'!J19+'[1]COASTAL'!J19+'[1]V ENERGY'!J19+'[1]ESSO '!J19+'[1]TEXACO'!J19+'[1]INTERQUIMICA'!J19</f>
        <v>0</v>
      </c>
      <c r="E19" s="6">
        <f>'[1]REFIDOMSA'!K19+'[1]COASTAL'!K19+'[1]V ENERGY'!K19+'[1]ESSO '!K19+'[1]TEXACO'!K19+'[1]INTERQUIMICA'!K19</f>
        <v>0</v>
      </c>
      <c r="F19" s="6">
        <f>'[1]REFIDOMSA'!L19+'[1]COASTAL'!L19+'[1]V ENERGY'!L19+'[1]ESSO '!L19+'[1]TEXACO'!L19+'[1]INTERQUIMICA'!L19</f>
        <v>0</v>
      </c>
      <c r="G19" s="6">
        <f>'[1]REFIDOMSA'!M19+'[1]COASTAL'!M19+'[1]V ENERGY'!M19+'[1]ESSO '!M19+'[1]TEXACO'!M19+'[1]INTERQUIMICA'!M19</f>
        <v>0</v>
      </c>
      <c r="H19" s="6">
        <f>'[1]REFIDOMSA'!N19+'[1]COASTAL'!N19+'[1]V ENERGY'!N19+'[1]ESSO '!N19+'[1]TEXACO'!N19+'[1]INTERQUIMICA'!N19</f>
        <v>0</v>
      </c>
      <c r="I19" s="7">
        <f t="shared" si="0"/>
        <v>0</v>
      </c>
      <c r="J19" s="7">
        <f t="shared" si="1"/>
        <v>0</v>
      </c>
      <c r="L19" s="8"/>
      <c r="R19" s="7">
        <f t="shared" si="2"/>
        <v>0</v>
      </c>
      <c r="S19" s="9">
        <f t="shared" si="3"/>
        <v>0</v>
      </c>
    </row>
    <row r="20" spans="2:19" ht="15">
      <c r="B20" s="12" t="s">
        <v>28</v>
      </c>
      <c r="C20" s="6">
        <f>'[1]REFIDOMSA'!I20+'[1]COASTAL'!I20+'[1]V ENERGY'!I20+'[1]ESSO '!I20+'[1]TEXACO'!I20+'[1]INTERQUIMICA'!I20</f>
        <v>0</v>
      </c>
      <c r="D20" s="6">
        <f>'[1]REFIDOMSA'!J20+'[1]COASTAL'!J20+'[1]V ENERGY'!J20+'[1]ESSO '!J20+'[1]TEXACO'!J20+'[1]INTERQUIMICA'!J20</f>
        <v>0</v>
      </c>
      <c r="E20" s="6">
        <f>'[1]REFIDOMSA'!K20+'[1]COASTAL'!K20+'[1]V ENERGY'!K20+'[1]ESSO '!K20+'[1]TEXACO'!K20+'[1]INTERQUIMICA'!K20</f>
        <v>0</v>
      </c>
      <c r="F20" s="6">
        <f>'[1]REFIDOMSA'!L20+'[1]COASTAL'!L20+'[1]V ENERGY'!L20+'[1]ESSO '!L20+'[1]TEXACO'!L20+'[1]INTERQUIMICA'!L20</f>
        <v>0</v>
      </c>
      <c r="G20" s="6">
        <f>'[1]REFIDOMSA'!M20+'[1]COASTAL'!M20+'[1]V ENERGY'!M20+'[1]ESSO '!M20+'[1]TEXACO'!M20+'[1]INTERQUIMICA'!M20</f>
        <v>0</v>
      </c>
      <c r="H20" s="6">
        <f>'[1]REFIDOMSA'!N20+'[1]COASTAL'!N20+'[1]V ENERGY'!N20+'[1]ESSO '!N20+'[1]TEXACO'!N20+'[1]INTERQUIMICA'!N20</f>
        <v>0</v>
      </c>
      <c r="I20" s="7">
        <f t="shared" si="0"/>
        <v>0</v>
      </c>
      <c r="J20" s="7">
        <f t="shared" si="1"/>
        <v>0</v>
      </c>
      <c r="L20" s="8"/>
      <c r="R20" s="7">
        <f t="shared" si="2"/>
        <v>0</v>
      </c>
      <c r="S20" s="9">
        <f t="shared" si="3"/>
        <v>0</v>
      </c>
    </row>
    <row r="21" spans="2:19" ht="18" customHeight="1" thickBot="1">
      <c r="B21" s="13" t="s">
        <v>29</v>
      </c>
      <c r="C21" s="14">
        <f aca="true" t="shared" si="4" ref="C21:S21">SUM(C7:C20)</f>
        <v>143300164</v>
      </c>
      <c r="D21" s="14">
        <f t="shared" si="4"/>
        <v>142392705.43000004</v>
      </c>
      <c r="E21" s="14">
        <f t="shared" si="4"/>
        <v>143244603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428937472.42999995</v>
      </c>
      <c r="J21" s="14">
        <f t="shared" si="4"/>
        <v>142979157.47666666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  <c r="O21" s="14">
        <f t="shared" si="4"/>
        <v>0</v>
      </c>
      <c r="P21" s="14">
        <f t="shared" si="4"/>
        <v>0</v>
      </c>
      <c r="Q21" s="14">
        <f t="shared" si="4"/>
        <v>0</v>
      </c>
      <c r="R21" s="14">
        <f t="shared" si="4"/>
        <v>34042656.5420635</v>
      </c>
      <c r="S21" s="14">
        <f t="shared" si="4"/>
        <v>4662363.830760869</v>
      </c>
    </row>
    <row r="22" ht="15.75" thickTop="1"/>
    <row r="23" spans="2:9" ht="15">
      <c r="B23" s="15" t="s">
        <v>30</v>
      </c>
      <c r="I23" s="16"/>
    </row>
    <row r="24" spans="2:9" ht="15">
      <c r="B24" s="17" t="s">
        <v>31</v>
      </c>
      <c r="I24" s="16"/>
    </row>
    <row r="26" ht="15">
      <c r="B26" s="18" t="s">
        <v>32</v>
      </c>
    </row>
    <row r="27" ht="15">
      <c r="B27" s="19" t="s">
        <v>33</v>
      </c>
    </row>
    <row r="28" ht="15">
      <c r="B28" s="20" t="s">
        <v>34</v>
      </c>
    </row>
    <row r="29" ht="15">
      <c r="B29" s="20" t="str">
        <f>'[1]RESUMEN ANUAL X CIA.2021'!B45</f>
        <v>2- TODOS LOS VOLUMENES DE CADA EMPRESA FUERON CORTADOS AL 30/09/2021.</v>
      </c>
    </row>
    <row r="30" ht="15">
      <c r="B30" s="21"/>
    </row>
    <row r="33" ht="15">
      <c r="B33" s="21"/>
    </row>
    <row r="34" spans="2:10" ht="15">
      <c r="B34" s="15" t="s">
        <v>35</v>
      </c>
      <c r="J34" s="15" t="s">
        <v>37</v>
      </c>
    </row>
    <row r="35" spans="2:10" ht="15">
      <c r="B35" s="17" t="s">
        <v>38</v>
      </c>
      <c r="J35" s="17" t="s">
        <v>39</v>
      </c>
    </row>
    <row r="36" ht="15">
      <c r="B36" s="21"/>
    </row>
    <row r="37" ht="15">
      <c r="B37" s="21"/>
    </row>
    <row r="38" ht="15">
      <c r="B38" s="21"/>
    </row>
  </sheetData>
  <mergeCells count="5">
    <mergeCell ref="B1:S1"/>
    <mergeCell ref="B2:S2"/>
    <mergeCell ref="B3:S3"/>
    <mergeCell ref="B4:S4"/>
    <mergeCell ref="B5:S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Juan Chaín</cp:lastModifiedBy>
  <dcterms:created xsi:type="dcterms:W3CDTF">2015-06-05T18:19:34Z</dcterms:created>
  <dcterms:modified xsi:type="dcterms:W3CDTF">2021-11-03T16:36:21Z</dcterms:modified>
  <cp:category/>
  <cp:version/>
  <cp:contentType/>
  <cp:contentStatus/>
</cp:coreProperties>
</file>